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8" windowWidth="11352" windowHeight="8448"/>
  </bookViews>
  <sheets>
    <sheet name="Adoption" sheetId="1" r:id="rId1"/>
  </sheets>
  <calcPr calcId="125725"/>
</workbook>
</file>

<file path=xl/calcChain.xml><?xml version="1.0" encoding="utf-8"?>
<calcChain xmlns="http://schemas.openxmlformats.org/spreadsheetml/2006/main">
  <c r="D55" i="1"/>
  <c r="D105"/>
  <c r="E4"/>
  <c r="F36"/>
  <c r="D35"/>
  <c r="F76" l="1"/>
  <c r="F45"/>
  <c r="C77"/>
  <c r="C55"/>
  <c r="F38"/>
  <c r="F28"/>
  <c r="F24"/>
  <c r="F25"/>
  <c r="F26"/>
  <c r="F40"/>
  <c r="F11"/>
  <c r="E60"/>
  <c r="D60"/>
  <c r="F98"/>
  <c r="F54"/>
  <c r="E55"/>
  <c r="D99"/>
  <c r="E99"/>
  <c r="C99"/>
  <c r="D103"/>
  <c r="E103"/>
  <c r="D86"/>
  <c r="E86"/>
  <c r="D77"/>
  <c r="E77"/>
  <c r="D69"/>
  <c r="E69"/>
  <c r="D21"/>
  <c r="E21"/>
  <c r="D16"/>
  <c r="E16"/>
  <c r="F96"/>
  <c r="F75"/>
  <c r="F67"/>
  <c r="F66"/>
  <c r="F33"/>
  <c r="C103"/>
  <c r="C86"/>
  <c r="C69"/>
  <c r="C21"/>
  <c r="C16"/>
  <c r="F62"/>
  <c r="F63"/>
  <c r="F64"/>
  <c r="F65"/>
  <c r="F68"/>
  <c r="F81"/>
  <c r="F102"/>
  <c r="F103" s="1"/>
  <c r="F97"/>
  <c r="F95"/>
  <c r="F94"/>
  <c r="F93"/>
  <c r="F92"/>
  <c r="F91"/>
  <c r="F90"/>
  <c r="F89"/>
  <c r="F85"/>
  <c r="F84"/>
  <c r="F83"/>
  <c r="F82"/>
  <c r="F80"/>
  <c r="F74"/>
  <c r="F73"/>
  <c r="F72"/>
  <c r="F53"/>
  <c r="F52"/>
  <c r="F51"/>
  <c r="F50"/>
  <c r="F49"/>
  <c r="F48"/>
  <c r="F47"/>
  <c r="F46"/>
  <c r="F44"/>
  <c r="F43"/>
  <c r="F42"/>
  <c r="F41"/>
  <c r="F39"/>
  <c r="F37"/>
  <c r="F35"/>
  <c r="F34"/>
  <c r="F32"/>
  <c r="F31"/>
  <c r="F30"/>
  <c r="F29"/>
  <c r="F27"/>
  <c r="F20"/>
  <c r="F19"/>
  <c r="F15"/>
  <c r="F14"/>
  <c r="F13"/>
  <c r="F12"/>
  <c r="F10"/>
  <c r="F9"/>
  <c r="F8"/>
  <c r="F7"/>
  <c r="F6"/>
  <c r="F77" l="1"/>
  <c r="F55"/>
  <c r="F21"/>
  <c r="F86"/>
  <c r="F99"/>
  <c r="F69"/>
  <c r="C105"/>
  <c r="F16"/>
  <c r="E105"/>
  <c r="F105" l="1"/>
</calcChain>
</file>

<file path=xl/sharedStrings.xml><?xml version="1.0" encoding="utf-8"?>
<sst xmlns="http://schemas.openxmlformats.org/spreadsheetml/2006/main" count="105" uniqueCount="98">
  <si>
    <t>Original</t>
  </si>
  <si>
    <t>Additions</t>
  </si>
  <si>
    <t>Deletions</t>
  </si>
  <si>
    <t>Final</t>
  </si>
  <si>
    <t>Fund/Department</t>
  </si>
  <si>
    <t>Proposal</t>
  </si>
  <si>
    <t>Budget</t>
  </si>
  <si>
    <t>General Operating Fund:</t>
  </si>
  <si>
    <t>Mayor &amp; City Council</t>
  </si>
  <si>
    <t>City Administrator</t>
  </si>
  <si>
    <t>Human Resources</t>
  </si>
  <si>
    <t>City Attorney</t>
  </si>
  <si>
    <t>Municipal Court</t>
  </si>
  <si>
    <t>Finance</t>
  </si>
  <si>
    <t>Code Enforcement</t>
  </si>
  <si>
    <t>Parks, Recreation &amp; Public Lands</t>
  </si>
  <si>
    <t>Non-Departmental</t>
  </si>
  <si>
    <t>Council Contingency</t>
  </si>
  <si>
    <t>Total General Fund</t>
  </si>
  <si>
    <t>Public Safety Fund:</t>
  </si>
  <si>
    <t>Police</t>
  </si>
  <si>
    <t>Fire</t>
  </si>
  <si>
    <t>Total Public Safety Fund</t>
  </si>
  <si>
    <t>Special Revenue Fund:</t>
  </si>
  <si>
    <t>Street Gas Tax</t>
  </si>
  <si>
    <t>Building Inspection</t>
  </si>
  <si>
    <t>Transportation Enhancement</t>
  </si>
  <si>
    <t>Street &amp; Traffic Operating</t>
  </si>
  <si>
    <t>City/County Planning</t>
  </si>
  <si>
    <t>City Attorney Grants</t>
  </si>
  <si>
    <t>Police Programs</t>
  </si>
  <si>
    <t>City County Library</t>
  </si>
  <si>
    <t>Development Services Grants</t>
  </si>
  <si>
    <t>Downtown Revolving Loan Program</t>
  </si>
  <si>
    <t>Street Maint. Districts</t>
  </si>
  <si>
    <t>Street Light Districts</t>
  </si>
  <si>
    <t>Storm Sewer Operating</t>
  </si>
  <si>
    <t>Park Maintenance District</t>
  </si>
  <si>
    <t>Total Special Revenue Fund</t>
  </si>
  <si>
    <t>Debt Service Fund:</t>
  </si>
  <si>
    <t>Special Improvement Debt</t>
  </si>
  <si>
    <t>Series 2004A Street Debt</t>
  </si>
  <si>
    <t>Storm Sewer Debt</t>
  </si>
  <si>
    <t>Sidewalk, Curb &amp; Gutter Debt</t>
  </si>
  <si>
    <t>Total Debt Service Fund</t>
  </si>
  <si>
    <t>Capital Projects Fund:</t>
  </si>
  <si>
    <t>Urban Renewal Land Development</t>
  </si>
  <si>
    <t>Sidewalk Construction</t>
  </si>
  <si>
    <t>Special Improvement Districts</t>
  </si>
  <si>
    <t>Total Capital Project Fund</t>
  </si>
  <si>
    <t>Enterprise Fund:</t>
  </si>
  <si>
    <t xml:space="preserve">Water   </t>
  </si>
  <si>
    <t xml:space="preserve">Wastewater  </t>
  </si>
  <si>
    <t xml:space="preserve">Parking </t>
  </si>
  <si>
    <t>Solid Waste</t>
  </si>
  <si>
    <t xml:space="preserve">Airport  </t>
  </si>
  <si>
    <t xml:space="preserve">Transit  </t>
  </si>
  <si>
    <t>Total Enterprise Fund</t>
  </si>
  <si>
    <t>Internal Service Fund:</t>
  </si>
  <si>
    <t>Total Internal Service Fund</t>
  </si>
  <si>
    <t>Permanent Fund</t>
  </si>
  <si>
    <t>Cemetery Perpetual Care</t>
  </si>
  <si>
    <t xml:space="preserve">                 Total Permanent Fund</t>
  </si>
  <si>
    <t>Total All Funds</t>
  </si>
  <si>
    <t>Park Programs</t>
  </si>
  <si>
    <t>Cemetery Improvement</t>
  </si>
  <si>
    <t>Animal Shelter Donations</t>
  </si>
  <si>
    <t>Central Services</t>
  </si>
  <si>
    <t>Information Resources</t>
  </si>
  <si>
    <t>Central Telephone</t>
  </si>
  <si>
    <t xml:space="preserve">Property Insurance </t>
  </si>
  <si>
    <t>Facilities Management</t>
  </si>
  <si>
    <t>Capital Replacement</t>
  </si>
  <si>
    <t>Exhibit A</t>
  </si>
  <si>
    <t>Public Works Engineering</t>
  </si>
  <si>
    <t>Fire Programs</t>
  </si>
  <si>
    <t>Fire Hydrant</t>
  </si>
  <si>
    <t>Arterial Street Fees Operating</t>
  </si>
  <si>
    <t>Amend Park</t>
  </si>
  <si>
    <t>Series 2007A Baseball Field/Stadium Debt</t>
  </si>
  <si>
    <t>Series 2007B Baseball Field/Stadium Debt</t>
  </si>
  <si>
    <t>Radio Communications</t>
  </si>
  <si>
    <t>Public Works Administration</t>
  </si>
  <si>
    <t>Exhibit A cont.</t>
  </si>
  <si>
    <t>Ballfield Stadium Donations</t>
  </si>
  <si>
    <t>Miller Crossing Tax Increment</t>
  </si>
  <si>
    <t>South Tax Increment</t>
  </si>
  <si>
    <t>East Tax Increment</t>
  </si>
  <si>
    <t>Downtown Tax Increment</t>
  </si>
  <si>
    <t>North 27th Street Tax Increment</t>
  </si>
  <si>
    <t>Municipal Court Grants</t>
  </si>
  <si>
    <t>Administration Grants</t>
  </si>
  <si>
    <t>EOC 9-1-1 Grant</t>
  </si>
  <si>
    <t>Trail/Bike Path Donations</t>
  </si>
  <si>
    <t>Series 2010 Parks Debt</t>
  </si>
  <si>
    <t>New Library Construction Fund</t>
  </si>
  <si>
    <t>Fleet Services</t>
  </si>
  <si>
    <t>City Health Benefits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</si>
</sst>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9">
    <font>
      <sz val="10"/>
      <name val="Arial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1" fontId="3" fillId="0" borderId="0" xfId="0" applyNumberFormat="1" applyFont="1" applyAlignment="1">
      <alignment horizontal="right" vertical="top" wrapText="1"/>
    </xf>
    <xf numFmtId="3" fontId="0" fillId="0" borderId="0" xfId="0" applyNumberFormat="1"/>
    <xf numFmtId="41" fontId="2" fillId="0" borderId="0" xfId="0" applyNumberFormat="1" applyFont="1" applyAlignment="1">
      <alignment horizontal="right" vertical="top" wrapText="1"/>
    </xf>
    <xf numFmtId="41" fontId="7" fillId="0" borderId="0" xfId="0" applyNumberFormat="1" applyFont="1" applyAlignment="1">
      <alignment horizontal="right" vertical="top" wrapText="1"/>
    </xf>
    <xf numFmtId="41" fontId="1" fillId="0" borderId="0" xfId="0" applyNumberFormat="1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41" fontId="2" fillId="0" borderId="0" xfId="0" applyNumberFormat="1" applyFont="1" applyFill="1" applyAlignment="1">
      <alignment horizontal="right" vertical="top" wrapText="1"/>
    </xf>
    <xf numFmtId="41" fontId="3" fillId="0" borderId="0" xfId="0" applyNumberFormat="1" applyFont="1" applyFill="1" applyAlignment="1">
      <alignment horizontal="right" vertical="top" wrapText="1"/>
    </xf>
    <xf numFmtId="41" fontId="1" fillId="0" borderId="0" xfId="0" applyNumberFormat="1" applyFont="1" applyFill="1" applyAlignment="1">
      <alignment horizontal="right" vertical="top" wrapText="1"/>
    </xf>
    <xf numFmtId="41" fontId="1" fillId="0" borderId="0" xfId="0" applyNumberFormat="1" applyFont="1" applyFill="1" applyAlignment="1">
      <alignment vertical="top" wrapText="1"/>
    </xf>
    <xf numFmtId="41" fontId="2" fillId="0" borderId="0" xfId="0" applyNumberFormat="1" applyFont="1" applyFill="1" applyAlignment="1">
      <alignment vertical="top" wrapText="1"/>
    </xf>
    <xf numFmtId="0" fontId="0" fillId="0" borderId="0" xfId="0" applyFill="1"/>
    <xf numFmtId="0" fontId="2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6"/>
  <sheetViews>
    <sheetView showGridLines="0" tabSelected="1" zoomScale="115" zoomScaleNormal="115" workbookViewId="0">
      <selection sqref="A1:F1"/>
    </sheetView>
  </sheetViews>
  <sheetFormatPr defaultRowHeight="13.2"/>
  <cols>
    <col min="1" max="1" width="31.109375" customWidth="1"/>
    <col min="3" max="3" width="12.5546875" style="29" customWidth="1"/>
    <col min="4" max="4" width="13" customWidth="1"/>
    <col min="5" max="5" width="12.33203125" customWidth="1"/>
    <col min="6" max="6" width="12.33203125" bestFit="1" customWidth="1"/>
  </cols>
  <sheetData>
    <row r="1" spans="1:6">
      <c r="A1" s="31" t="s">
        <v>73</v>
      </c>
      <c r="B1" s="32"/>
      <c r="C1" s="32"/>
      <c r="D1" s="32"/>
      <c r="E1" s="32"/>
      <c r="F1" s="32"/>
    </row>
    <row r="2" spans="1:6">
      <c r="A2" s="14"/>
      <c r="B2" s="13"/>
      <c r="C2" s="20"/>
      <c r="D2" s="13"/>
      <c r="E2" s="13"/>
      <c r="F2" s="13"/>
    </row>
    <row r="3" spans="1:6" ht="15.6">
      <c r="A3" s="3"/>
      <c r="B3" s="2"/>
      <c r="C3" s="21" t="s">
        <v>0</v>
      </c>
      <c r="D3" s="4" t="s">
        <v>1</v>
      </c>
      <c r="E3" s="4" t="s">
        <v>2</v>
      </c>
      <c r="F3" s="4" t="s">
        <v>3</v>
      </c>
    </row>
    <row r="4" spans="1:6" ht="15.6">
      <c r="A4" s="5" t="s">
        <v>4</v>
      </c>
      <c r="B4" s="6"/>
      <c r="C4" s="22" t="s">
        <v>5</v>
      </c>
      <c r="D4" s="8">
        <v>40721</v>
      </c>
      <c r="E4" s="8">
        <f>D4</f>
        <v>40721</v>
      </c>
      <c r="F4" s="7" t="s">
        <v>6</v>
      </c>
    </row>
    <row r="5" spans="1:6" ht="15.6">
      <c r="A5" s="9" t="s">
        <v>7</v>
      </c>
      <c r="B5" s="10"/>
      <c r="C5" s="23"/>
      <c r="D5" s="11"/>
      <c r="E5" s="11"/>
      <c r="F5" s="1"/>
    </row>
    <row r="6" spans="1:6">
      <c r="A6" s="30" t="s">
        <v>8</v>
      </c>
      <c r="B6" s="2"/>
      <c r="C6" s="24">
        <v>268790</v>
      </c>
      <c r="D6" s="17"/>
      <c r="E6" s="17"/>
      <c r="F6" s="17">
        <f>C6+D6-E6</f>
        <v>268790</v>
      </c>
    </row>
    <row r="7" spans="1:6">
      <c r="A7" s="30" t="s">
        <v>9</v>
      </c>
      <c r="B7" s="2"/>
      <c r="C7" s="24">
        <v>632454</v>
      </c>
      <c r="D7" s="17"/>
      <c r="E7" s="17"/>
      <c r="F7" s="17">
        <f t="shared" ref="F7:F54" si="0">C7+D7-E7</f>
        <v>632454</v>
      </c>
    </row>
    <row r="8" spans="1:6">
      <c r="A8" s="30" t="s">
        <v>10</v>
      </c>
      <c r="B8" s="2"/>
      <c r="C8" s="24">
        <v>634185</v>
      </c>
      <c r="D8" s="17"/>
      <c r="E8" s="24">
        <v>32000</v>
      </c>
      <c r="F8" s="17">
        <f t="shared" si="0"/>
        <v>602185</v>
      </c>
    </row>
    <row r="9" spans="1:6">
      <c r="A9" s="30" t="s">
        <v>11</v>
      </c>
      <c r="B9" s="2"/>
      <c r="C9" s="24">
        <v>1256947</v>
      </c>
      <c r="D9" s="17"/>
      <c r="E9" s="24">
        <v>10932</v>
      </c>
      <c r="F9" s="17">
        <f t="shared" si="0"/>
        <v>1246015</v>
      </c>
    </row>
    <row r="10" spans="1:6">
      <c r="A10" s="30" t="s">
        <v>12</v>
      </c>
      <c r="B10" s="2"/>
      <c r="C10" s="24">
        <v>1152566</v>
      </c>
      <c r="D10" s="17"/>
      <c r="E10" s="24"/>
      <c r="F10" s="17">
        <f t="shared" si="0"/>
        <v>1152566</v>
      </c>
    </row>
    <row r="11" spans="1:6">
      <c r="A11" s="30" t="s">
        <v>13</v>
      </c>
      <c r="B11" s="2"/>
      <c r="C11" s="24">
        <v>1256125</v>
      </c>
      <c r="D11" s="17"/>
      <c r="E11" s="17"/>
      <c r="F11" s="17">
        <f t="shared" si="0"/>
        <v>1256125</v>
      </c>
    </row>
    <row r="12" spans="1:6">
      <c r="A12" s="30" t="s">
        <v>14</v>
      </c>
      <c r="B12" s="2"/>
      <c r="C12" s="24">
        <v>246580</v>
      </c>
      <c r="D12" s="17"/>
      <c r="E12" s="17"/>
      <c r="F12" s="17">
        <f t="shared" si="0"/>
        <v>246580</v>
      </c>
    </row>
    <row r="13" spans="1:6" ht="14.25" customHeight="1">
      <c r="A13" s="30" t="s">
        <v>15</v>
      </c>
      <c r="B13" s="2"/>
      <c r="C13" s="24">
        <v>4001188</v>
      </c>
      <c r="D13" s="17"/>
      <c r="E13" s="17"/>
      <c r="F13" s="17">
        <f t="shared" si="0"/>
        <v>4001188</v>
      </c>
    </row>
    <row r="14" spans="1:6">
      <c r="A14" s="30" t="s">
        <v>16</v>
      </c>
      <c r="B14" s="2"/>
      <c r="C14" s="24">
        <v>20214123</v>
      </c>
      <c r="D14" s="17"/>
      <c r="E14" s="17"/>
      <c r="F14" s="17">
        <f t="shared" si="0"/>
        <v>20214123</v>
      </c>
    </row>
    <row r="15" spans="1:6" ht="15">
      <c r="A15" s="30" t="s">
        <v>17</v>
      </c>
      <c r="B15" s="2"/>
      <c r="C15" s="24">
        <v>65000</v>
      </c>
      <c r="D15" s="18"/>
      <c r="E15" s="18"/>
      <c r="F15" s="17">
        <f t="shared" si="0"/>
        <v>65000</v>
      </c>
    </row>
    <row r="16" spans="1:6">
      <c r="A16" s="10" t="s">
        <v>18</v>
      </c>
      <c r="B16" s="10"/>
      <c r="C16" s="25">
        <f>SUM(C6:C15)</f>
        <v>29727958</v>
      </c>
      <c r="D16" s="25">
        <f>SUM(D6:D15)</f>
        <v>0</v>
      </c>
      <c r="E16" s="25">
        <f>SUM(E6:E15)</f>
        <v>42932</v>
      </c>
      <c r="F16" s="25">
        <f>SUM(F6:F15)</f>
        <v>29685026</v>
      </c>
    </row>
    <row r="17" spans="1:6" ht="5.0999999999999996" customHeight="1">
      <c r="A17" s="1"/>
      <c r="B17" s="1"/>
      <c r="C17" s="26"/>
      <c r="D17" s="18"/>
      <c r="E17" s="18"/>
      <c r="F17" s="17"/>
    </row>
    <row r="18" spans="1:6" ht="15.6">
      <c r="A18" s="9" t="s">
        <v>19</v>
      </c>
      <c r="B18" s="10"/>
      <c r="C18" s="26"/>
      <c r="D18" s="18"/>
      <c r="E18" s="18"/>
      <c r="F18" s="17"/>
    </row>
    <row r="19" spans="1:6">
      <c r="A19" s="30" t="s">
        <v>20</v>
      </c>
      <c r="B19" s="2"/>
      <c r="C19" s="24">
        <v>19154064</v>
      </c>
      <c r="D19" s="17"/>
      <c r="E19" s="17"/>
      <c r="F19" s="17">
        <f t="shared" si="0"/>
        <v>19154064</v>
      </c>
    </row>
    <row r="20" spans="1:6" ht="15">
      <c r="A20" s="30" t="s">
        <v>21</v>
      </c>
      <c r="B20" s="2"/>
      <c r="C20" s="24">
        <v>14612986</v>
      </c>
      <c r="D20" s="17"/>
      <c r="E20" s="18"/>
      <c r="F20" s="17">
        <f t="shared" si="0"/>
        <v>14612986</v>
      </c>
    </row>
    <row r="21" spans="1:6">
      <c r="A21" s="10" t="s">
        <v>22</v>
      </c>
      <c r="B21" s="10"/>
      <c r="C21" s="25">
        <f>SUM(C19:C20)</f>
        <v>33767050</v>
      </c>
      <c r="D21" s="25">
        <f>SUM(D19:D20)</f>
        <v>0</v>
      </c>
      <c r="E21" s="25">
        <f>SUM(E19:E20)</f>
        <v>0</v>
      </c>
      <c r="F21" s="25">
        <f>SUM(F19:F20)</f>
        <v>33767050</v>
      </c>
    </row>
    <row r="22" spans="1:6" ht="5.0999999999999996" customHeight="1">
      <c r="A22" s="1"/>
      <c r="B22" s="1"/>
      <c r="C22" s="26"/>
      <c r="D22" s="17"/>
      <c r="E22" s="17"/>
      <c r="F22" s="17"/>
    </row>
    <row r="23" spans="1:6" ht="15.6">
      <c r="A23" s="9" t="s">
        <v>23</v>
      </c>
      <c r="B23" s="10"/>
      <c r="C23" s="26"/>
      <c r="D23" s="17"/>
      <c r="E23" s="17"/>
      <c r="F23" s="17"/>
    </row>
    <row r="24" spans="1:6">
      <c r="A24" s="30" t="s">
        <v>85</v>
      </c>
      <c r="B24" s="10"/>
      <c r="C24" s="24">
        <v>340000</v>
      </c>
      <c r="D24" s="17"/>
      <c r="E24" s="17"/>
      <c r="F24" s="17">
        <f t="shared" si="0"/>
        <v>340000</v>
      </c>
    </row>
    <row r="25" spans="1:6">
      <c r="A25" s="30" t="s">
        <v>86</v>
      </c>
      <c r="B25" s="10"/>
      <c r="C25" s="24">
        <v>124684</v>
      </c>
      <c r="D25" s="24">
        <v>47214</v>
      </c>
      <c r="E25" s="17"/>
      <c r="F25" s="17">
        <f t="shared" si="0"/>
        <v>171898</v>
      </c>
    </row>
    <row r="26" spans="1:6">
      <c r="A26" s="30" t="s">
        <v>87</v>
      </c>
      <c r="B26" s="10"/>
      <c r="C26" s="24">
        <v>17990</v>
      </c>
      <c r="D26" s="24">
        <v>47214</v>
      </c>
      <c r="E26" s="17"/>
      <c r="F26" s="17">
        <f t="shared" si="0"/>
        <v>65204</v>
      </c>
    </row>
    <row r="27" spans="1:6">
      <c r="A27" s="30" t="s">
        <v>88</v>
      </c>
      <c r="B27" s="2"/>
      <c r="C27" s="24">
        <v>0</v>
      </c>
      <c r="D27" s="17"/>
      <c r="E27" s="17"/>
      <c r="F27" s="17">
        <f t="shared" si="0"/>
        <v>0</v>
      </c>
    </row>
    <row r="28" spans="1:6">
      <c r="A28" s="30" t="s">
        <v>89</v>
      </c>
      <c r="B28" s="2"/>
      <c r="C28" s="24">
        <v>1858770</v>
      </c>
      <c r="D28" s="24">
        <v>50900</v>
      </c>
      <c r="E28" s="17"/>
      <c r="F28" s="17">
        <f t="shared" si="0"/>
        <v>1909670</v>
      </c>
    </row>
    <row r="29" spans="1:6">
      <c r="A29" s="30" t="s">
        <v>24</v>
      </c>
      <c r="B29" s="2"/>
      <c r="C29" s="24">
        <v>2366421</v>
      </c>
      <c r="D29" s="17"/>
      <c r="E29" s="17"/>
      <c r="F29" s="17">
        <f t="shared" si="0"/>
        <v>2366421</v>
      </c>
    </row>
    <row r="30" spans="1:6">
      <c r="A30" s="30" t="s">
        <v>25</v>
      </c>
      <c r="B30" s="2"/>
      <c r="C30" s="24">
        <v>1470920</v>
      </c>
      <c r="D30" s="24"/>
      <c r="E30" s="24">
        <v>37850</v>
      </c>
      <c r="F30" s="17">
        <f t="shared" si="0"/>
        <v>1433070</v>
      </c>
    </row>
    <row r="31" spans="1:6">
      <c r="A31" s="30" t="s">
        <v>26</v>
      </c>
      <c r="B31" s="2"/>
      <c r="C31" s="24">
        <v>179564</v>
      </c>
      <c r="D31" s="17"/>
      <c r="E31" s="17"/>
      <c r="F31" s="17">
        <f t="shared" si="0"/>
        <v>179564</v>
      </c>
    </row>
    <row r="32" spans="1:6">
      <c r="A32" s="30" t="s">
        <v>27</v>
      </c>
      <c r="B32" s="2"/>
      <c r="C32" s="24">
        <v>7178237</v>
      </c>
      <c r="D32" s="17"/>
      <c r="E32" s="17"/>
      <c r="F32" s="17">
        <f t="shared" si="0"/>
        <v>7178237</v>
      </c>
    </row>
    <row r="33" spans="1:6">
      <c r="A33" s="30" t="s">
        <v>75</v>
      </c>
      <c r="B33" s="2"/>
      <c r="C33" s="24">
        <v>85319</v>
      </c>
      <c r="D33" s="17"/>
      <c r="E33" s="17"/>
      <c r="F33" s="17">
        <f>C33+D33-E33</f>
        <v>85319</v>
      </c>
    </row>
    <row r="34" spans="1:6">
      <c r="A34" s="30" t="s">
        <v>92</v>
      </c>
      <c r="B34" s="2"/>
      <c r="C34" s="24">
        <v>738670</v>
      </c>
      <c r="D34" s="17"/>
      <c r="E34" s="17"/>
      <c r="F34" s="17">
        <f t="shared" si="0"/>
        <v>738670</v>
      </c>
    </row>
    <row r="35" spans="1:6">
      <c r="A35" s="30" t="s">
        <v>28</v>
      </c>
      <c r="B35" s="2"/>
      <c r="C35" s="24">
        <v>1204579</v>
      </c>
      <c r="D35" s="24">
        <f>94428</f>
        <v>94428</v>
      </c>
      <c r="E35" s="17"/>
      <c r="F35" s="17">
        <f t="shared" si="0"/>
        <v>1299007</v>
      </c>
    </row>
    <row r="36" spans="1:6">
      <c r="A36" s="30" t="s">
        <v>29</v>
      </c>
      <c r="B36" s="2"/>
      <c r="C36" s="24">
        <v>253952</v>
      </c>
      <c r="E36" s="24">
        <v>10932</v>
      </c>
      <c r="F36" s="17">
        <f t="shared" si="0"/>
        <v>243020</v>
      </c>
    </row>
    <row r="37" spans="1:6">
      <c r="A37" s="30" t="s">
        <v>90</v>
      </c>
      <c r="B37" s="2"/>
      <c r="C37" s="24">
        <v>377986</v>
      </c>
      <c r="D37" s="17"/>
      <c r="E37" s="17"/>
      <c r="F37" s="17">
        <f t="shared" si="0"/>
        <v>377986</v>
      </c>
    </row>
    <row r="38" spans="1:6">
      <c r="A38" s="30" t="s">
        <v>91</v>
      </c>
      <c r="B38" s="2"/>
      <c r="C38" s="24">
        <v>0</v>
      </c>
      <c r="D38" s="17"/>
      <c r="E38" s="17"/>
      <c r="F38" s="17">
        <f t="shared" si="0"/>
        <v>0</v>
      </c>
    </row>
    <row r="39" spans="1:6">
      <c r="A39" s="30" t="s">
        <v>30</v>
      </c>
      <c r="B39" s="2"/>
      <c r="C39" s="24">
        <v>926366</v>
      </c>
      <c r="D39" s="17"/>
      <c r="E39" s="17"/>
      <c r="F39" s="17">
        <f t="shared" si="0"/>
        <v>926366</v>
      </c>
    </row>
    <row r="40" spans="1:6">
      <c r="A40" s="30" t="s">
        <v>31</v>
      </c>
      <c r="B40" s="2"/>
      <c r="C40" s="24">
        <v>3265184</v>
      </c>
      <c r="D40" s="17">
        <v>117200</v>
      </c>
      <c r="E40" s="17"/>
      <c r="F40" s="17">
        <f t="shared" si="0"/>
        <v>3382384</v>
      </c>
    </row>
    <row r="41" spans="1:6">
      <c r="A41" s="30" t="s">
        <v>32</v>
      </c>
      <c r="B41" s="2"/>
      <c r="C41" s="24">
        <v>1665799</v>
      </c>
      <c r="D41" s="17"/>
      <c r="E41" s="17"/>
      <c r="F41" s="17">
        <f t="shared" si="0"/>
        <v>1665799</v>
      </c>
    </row>
    <row r="42" spans="1:6">
      <c r="A42" s="30" t="s">
        <v>64</v>
      </c>
      <c r="B42" s="2"/>
      <c r="C42" s="24">
        <v>405741</v>
      </c>
      <c r="D42" s="17"/>
      <c r="E42" s="17"/>
      <c r="F42" s="17">
        <f t="shared" si="0"/>
        <v>405741</v>
      </c>
    </row>
    <row r="43" spans="1:6" ht="13.2" customHeight="1">
      <c r="A43" s="30" t="s">
        <v>33</v>
      </c>
      <c r="B43" s="2"/>
      <c r="C43" s="24">
        <v>1682100</v>
      </c>
      <c r="D43" s="17"/>
      <c r="E43" s="17"/>
      <c r="F43" s="17">
        <f t="shared" si="0"/>
        <v>1682100</v>
      </c>
    </row>
    <row r="44" spans="1:6">
      <c r="A44" s="30" t="s">
        <v>65</v>
      </c>
      <c r="B44" s="2"/>
      <c r="C44" s="24">
        <v>10000</v>
      </c>
      <c r="D44" s="17"/>
      <c r="E44" s="17"/>
      <c r="F44" s="17">
        <f t="shared" si="0"/>
        <v>10000</v>
      </c>
    </row>
    <row r="45" spans="1:6">
      <c r="A45" s="30" t="s">
        <v>93</v>
      </c>
      <c r="B45" s="2"/>
      <c r="C45" s="24">
        <v>49000</v>
      </c>
      <c r="D45" s="17"/>
      <c r="E45" s="17"/>
      <c r="F45" s="17">
        <f t="shared" si="0"/>
        <v>49000</v>
      </c>
    </row>
    <row r="46" spans="1:6">
      <c r="A46" s="30" t="s">
        <v>66</v>
      </c>
      <c r="B46" s="2"/>
      <c r="C46" s="24">
        <v>41748</v>
      </c>
      <c r="D46" s="17"/>
      <c r="E46" s="17"/>
      <c r="F46" s="17">
        <f t="shared" si="0"/>
        <v>41748</v>
      </c>
    </row>
    <row r="47" spans="1:6">
      <c r="A47" s="30" t="s">
        <v>34</v>
      </c>
      <c r="B47" s="2"/>
      <c r="C47" s="24">
        <v>5318631</v>
      </c>
      <c r="D47" s="17"/>
      <c r="E47" s="17"/>
      <c r="F47" s="17">
        <f t="shared" si="0"/>
        <v>5318631</v>
      </c>
    </row>
    <row r="48" spans="1:6">
      <c r="A48" s="30" t="s">
        <v>76</v>
      </c>
      <c r="B48" s="2"/>
      <c r="C48" s="24">
        <v>1988850</v>
      </c>
      <c r="D48" s="17"/>
      <c r="E48" s="17"/>
      <c r="F48" s="17">
        <f t="shared" si="0"/>
        <v>1988850</v>
      </c>
    </row>
    <row r="49" spans="1:6">
      <c r="A49" s="30" t="s">
        <v>35</v>
      </c>
      <c r="B49" s="2"/>
      <c r="C49" s="24">
        <v>2090213</v>
      </c>
      <c r="D49" s="17"/>
      <c r="E49" s="17"/>
      <c r="F49" s="17">
        <f t="shared" si="0"/>
        <v>2090213</v>
      </c>
    </row>
    <row r="50" spans="1:6">
      <c r="A50" s="30" t="s">
        <v>36</v>
      </c>
      <c r="B50" s="2"/>
      <c r="C50" s="24">
        <v>3600151</v>
      </c>
      <c r="D50" s="17"/>
      <c r="E50" s="17"/>
      <c r="F50" s="17">
        <f t="shared" si="0"/>
        <v>3600151</v>
      </c>
    </row>
    <row r="51" spans="1:6">
      <c r="A51" s="30" t="s">
        <v>37</v>
      </c>
      <c r="B51" s="2"/>
      <c r="C51" s="24">
        <v>765601</v>
      </c>
      <c r="D51" s="17"/>
      <c r="E51" s="17"/>
      <c r="F51" s="17">
        <f t="shared" si="0"/>
        <v>765601</v>
      </c>
    </row>
    <row r="52" spans="1:6" ht="15">
      <c r="A52" s="30" t="s">
        <v>77</v>
      </c>
      <c r="B52" s="2"/>
      <c r="C52" s="24">
        <v>2005564</v>
      </c>
      <c r="D52" s="17"/>
      <c r="E52" s="18"/>
      <c r="F52" s="17">
        <f t="shared" si="0"/>
        <v>2005564</v>
      </c>
    </row>
    <row r="53" spans="1:6" ht="15">
      <c r="A53" s="30" t="s">
        <v>78</v>
      </c>
      <c r="B53" s="2"/>
      <c r="C53" s="24">
        <v>1677</v>
      </c>
      <c r="D53" s="18"/>
      <c r="E53" s="18"/>
      <c r="F53" s="17">
        <f t="shared" si="0"/>
        <v>1677</v>
      </c>
    </row>
    <row r="54" spans="1:6" ht="15">
      <c r="A54" s="30" t="s">
        <v>84</v>
      </c>
      <c r="B54" s="2"/>
      <c r="C54" s="24">
        <v>10682</v>
      </c>
      <c r="D54" s="18"/>
      <c r="E54" s="18"/>
      <c r="F54" s="17">
        <f t="shared" si="0"/>
        <v>10682</v>
      </c>
    </row>
    <row r="55" spans="1:6">
      <c r="A55" s="10" t="s">
        <v>38</v>
      </c>
      <c r="B55" s="10"/>
      <c r="C55" s="25">
        <f>SUM(C24:C54)</f>
        <v>40024399</v>
      </c>
      <c r="D55" s="25">
        <f>SUM(D24:D53)</f>
        <v>356956</v>
      </c>
      <c r="E55" s="25">
        <f t="shared" ref="D55:E55" si="1">SUM(E27:E53)</f>
        <v>48782</v>
      </c>
      <c r="F55" s="25">
        <f>SUM(F24:F54)</f>
        <v>40332573</v>
      </c>
    </row>
    <row r="56" spans="1:6" ht="15.6">
      <c r="A56" s="1"/>
      <c r="B56" s="1"/>
      <c r="C56" s="26"/>
      <c r="D56" s="2"/>
      <c r="E56" s="2"/>
      <c r="F56" s="1"/>
    </row>
    <row r="57" spans="1:6">
      <c r="A57" s="31" t="s">
        <v>83</v>
      </c>
      <c r="B57" s="32"/>
      <c r="C57" s="32"/>
      <c r="D57" s="32"/>
      <c r="E57" s="32"/>
      <c r="F57" s="32"/>
    </row>
    <row r="58" spans="1:6">
      <c r="A58" s="14"/>
      <c r="B58" s="13"/>
      <c r="C58" s="13"/>
      <c r="D58" s="13"/>
      <c r="E58" s="13"/>
      <c r="F58" s="13"/>
    </row>
    <row r="59" spans="1:6" ht="15.6">
      <c r="A59" s="3"/>
      <c r="B59" s="2"/>
      <c r="C59" s="21" t="s">
        <v>0</v>
      </c>
      <c r="D59" s="4" t="s">
        <v>1</v>
      </c>
      <c r="E59" s="4" t="s">
        <v>2</v>
      </c>
      <c r="F59" s="4" t="s">
        <v>3</v>
      </c>
    </row>
    <row r="60" spans="1:6" ht="15.6">
      <c r="A60" s="5" t="s">
        <v>4</v>
      </c>
      <c r="B60" s="6"/>
      <c r="C60" s="22" t="s">
        <v>5</v>
      </c>
      <c r="D60" s="8">
        <f>D4</f>
        <v>40721</v>
      </c>
      <c r="E60" s="8">
        <f>E4</f>
        <v>40721</v>
      </c>
      <c r="F60" s="7" t="s">
        <v>6</v>
      </c>
    </row>
    <row r="61" spans="1:6" ht="15.6">
      <c r="A61" s="9" t="s">
        <v>39</v>
      </c>
      <c r="B61" s="10"/>
      <c r="C61" s="23"/>
      <c r="D61" s="2"/>
      <c r="E61" s="2"/>
      <c r="F61" s="1"/>
    </row>
    <row r="62" spans="1:6">
      <c r="A62" s="30" t="s">
        <v>40</v>
      </c>
      <c r="B62" s="2"/>
      <c r="C62" s="24">
        <v>2498200</v>
      </c>
      <c r="D62" s="17"/>
      <c r="E62" s="17"/>
      <c r="F62" s="17">
        <f t="shared" ref="F62:F68" si="2">C62+D62-E62</f>
        <v>2498200</v>
      </c>
    </row>
    <row r="63" spans="1:6">
      <c r="A63" s="30" t="s">
        <v>94</v>
      </c>
      <c r="B63" s="2"/>
      <c r="C63" s="24">
        <v>130903</v>
      </c>
      <c r="D63" s="17"/>
      <c r="E63" s="17"/>
      <c r="F63" s="17">
        <f t="shared" si="2"/>
        <v>130903</v>
      </c>
    </row>
    <row r="64" spans="1:6">
      <c r="A64" s="30" t="s">
        <v>41</v>
      </c>
      <c r="B64" s="2"/>
      <c r="C64" s="24">
        <v>367245</v>
      </c>
      <c r="D64" s="17"/>
      <c r="E64" s="17"/>
      <c r="F64" s="17">
        <f t="shared" si="2"/>
        <v>367245</v>
      </c>
    </row>
    <row r="65" spans="1:6">
      <c r="A65" s="30" t="s">
        <v>42</v>
      </c>
      <c r="B65" s="2"/>
      <c r="C65" s="24">
        <v>201399</v>
      </c>
      <c r="D65" s="17"/>
      <c r="E65" s="17"/>
      <c r="F65" s="17">
        <f t="shared" si="2"/>
        <v>201399</v>
      </c>
    </row>
    <row r="66" spans="1:6">
      <c r="A66" s="30" t="s">
        <v>43</v>
      </c>
      <c r="B66" s="2"/>
      <c r="C66" s="24">
        <v>440550</v>
      </c>
      <c r="D66" s="17"/>
      <c r="E66" s="17"/>
      <c r="F66" s="17">
        <f>C66+D66-E66</f>
        <v>440550</v>
      </c>
    </row>
    <row r="67" spans="1:6" ht="26.4">
      <c r="A67" s="30" t="s">
        <v>79</v>
      </c>
      <c r="B67" s="2"/>
      <c r="C67" s="24">
        <v>817312</v>
      </c>
      <c r="D67" s="17"/>
      <c r="E67" s="17"/>
      <c r="F67" s="17">
        <f>C67+D67-E67</f>
        <v>817312</v>
      </c>
    </row>
    <row r="68" spans="1:6" ht="26.4">
      <c r="A68" s="30" t="s">
        <v>80</v>
      </c>
      <c r="B68" s="2"/>
      <c r="C68" s="24">
        <v>221589</v>
      </c>
      <c r="D68" s="17"/>
      <c r="E68" s="17"/>
      <c r="F68" s="17">
        <f t="shared" si="2"/>
        <v>221589</v>
      </c>
    </row>
    <row r="69" spans="1:6">
      <c r="A69" s="10" t="s">
        <v>44</v>
      </c>
      <c r="B69" s="10"/>
      <c r="C69" s="25">
        <f>SUM(C62:C68)</f>
        <v>4677198</v>
      </c>
      <c r="D69" s="25">
        <f>SUM(D62:D68)</f>
        <v>0</v>
      </c>
      <c r="E69" s="25">
        <f>SUM(E62:E68)</f>
        <v>0</v>
      </c>
      <c r="F69" s="25">
        <f>SUM(F62:F68)</f>
        <v>4677198</v>
      </c>
    </row>
    <row r="70" spans="1:6" ht="15.6">
      <c r="A70" s="1"/>
      <c r="B70" s="1"/>
      <c r="C70" s="26"/>
      <c r="D70" s="17"/>
      <c r="E70" s="17"/>
      <c r="F70" s="19"/>
    </row>
    <row r="71" spans="1:6" ht="15.6">
      <c r="A71" s="9" t="s">
        <v>45</v>
      </c>
      <c r="B71" s="10"/>
      <c r="C71" s="26"/>
      <c r="D71" s="17"/>
      <c r="E71" s="17"/>
      <c r="F71" s="19"/>
    </row>
    <row r="72" spans="1:6">
      <c r="A72" s="30" t="s">
        <v>46</v>
      </c>
      <c r="B72" s="2"/>
      <c r="C72" s="24">
        <v>75146</v>
      </c>
      <c r="D72" s="17"/>
      <c r="E72" s="17"/>
      <c r="F72" s="17">
        <f t="shared" ref="F72:F74" si="3">C72+D72-E72</f>
        <v>75146</v>
      </c>
    </row>
    <row r="73" spans="1:6">
      <c r="A73" s="30" t="s">
        <v>47</v>
      </c>
      <c r="B73" s="2"/>
      <c r="C73" s="24">
        <v>253807</v>
      </c>
      <c r="D73" s="17"/>
      <c r="E73" s="17"/>
      <c r="F73" s="17">
        <f t="shared" si="3"/>
        <v>253807</v>
      </c>
    </row>
    <row r="74" spans="1:6">
      <c r="A74" s="30" t="s">
        <v>48</v>
      </c>
      <c r="B74" s="2"/>
      <c r="C74" s="24">
        <v>1814786</v>
      </c>
      <c r="D74" s="17"/>
      <c r="E74" s="17"/>
      <c r="F74" s="17">
        <f t="shared" si="3"/>
        <v>1814786</v>
      </c>
    </row>
    <row r="75" spans="1:6">
      <c r="A75" s="30" t="s">
        <v>72</v>
      </c>
      <c r="B75" s="2"/>
      <c r="C75" s="24">
        <v>905266</v>
      </c>
      <c r="D75" s="17">
        <v>232800</v>
      </c>
      <c r="E75" s="17"/>
      <c r="F75" s="17">
        <f>C75+D75-E75</f>
        <v>1138066</v>
      </c>
    </row>
    <row r="76" spans="1:6">
      <c r="A76" s="30" t="s">
        <v>95</v>
      </c>
      <c r="B76" s="2"/>
      <c r="C76" s="24">
        <v>18384000</v>
      </c>
      <c r="D76" s="17"/>
      <c r="E76" s="17"/>
      <c r="F76" s="17">
        <f>C76+D76-E76</f>
        <v>18384000</v>
      </c>
    </row>
    <row r="77" spans="1:6">
      <c r="A77" s="10" t="s">
        <v>49</v>
      </c>
      <c r="B77" s="10"/>
      <c r="C77" s="25">
        <f>SUM(C72:C76)</f>
        <v>21433005</v>
      </c>
      <c r="D77" s="25">
        <f>SUM(D72:D75)</f>
        <v>232800</v>
      </c>
      <c r="E77" s="25">
        <f>SUM(E72:E75)</f>
        <v>0</v>
      </c>
      <c r="F77" s="25">
        <f>SUM(F72:F76)</f>
        <v>21665805</v>
      </c>
    </row>
    <row r="78" spans="1:6" ht="15.6">
      <c r="A78" s="1"/>
      <c r="B78" s="1"/>
      <c r="C78" s="26"/>
      <c r="D78" s="17"/>
      <c r="E78" s="17"/>
      <c r="F78" s="19"/>
    </row>
    <row r="79" spans="1:6" ht="15.6">
      <c r="A79" s="9" t="s">
        <v>50</v>
      </c>
      <c r="B79" s="10"/>
      <c r="C79" s="26"/>
      <c r="D79" s="17"/>
      <c r="E79" s="17"/>
      <c r="F79" s="19"/>
    </row>
    <row r="80" spans="1:6">
      <c r="A80" s="30" t="s">
        <v>51</v>
      </c>
      <c r="B80" s="2"/>
      <c r="C80" s="24">
        <v>33001224</v>
      </c>
      <c r="D80" s="17"/>
      <c r="E80" s="15"/>
      <c r="F80" s="17">
        <f t="shared" ref="F80:F85" si="4">C80+D80-E80</f>
        <v>33001224</v>
      </c>
    </row>
    <row r="81" spans="1:6">
      <c r="A81" s="30" t="s">
        <v>52</v>
      </c>
      <c r="B81" s="2"/>
      <c r="C81" s="24">
        <v>15393837</v>
      </c>
      <c r="D81" s="17"/>
      <c r="E81" s="17"/>
      <c r="F81" s="17">
        <f t="shared" si="4"/>
        <v>15393837</v>
      </c>
    </row>
    <row r="82" spans="1:6">
      <c r="A82" s="30" t="s">
        <v>53</v>
      </c>
      <c r="B82" s="2"/>
      <c r="C82" s="24">
        <v>9100179</v>
      </c>
      <c r="D82" s="17"/>
      <c r="E82" s="17"/>
      <c r="F82" s="17">
        <f t="shared" si="4"/>
        <v>9100179</v>
      </c>
    </row>
    <row r="83" spans="1:6">
      <c r="A83" s="30" t="s">
        <v>54</v>
      </c>
      <c r="B83" s="2"/>
      <c r="C83" s="24">
        <v>11535118</v>
      </c>
      <c r="D83" s="17"/>
      <c r="E83" s="17"/>
      <c r="F83" s="17">
        <f t="shared" si="4"/>
        <v>11535118</v>
      </c>
    </row>
    <row r="84" spans="1:6">
      <c r="A84" s="30" t="s">
        <v>55</v>
      </c>
      <c r="B84" s="2"/>
      <c r="C84" s="24">
        <v>12011099</v>
      </c>
      <c r="D84" s="17"/>
      <c r="E84" s="17"/>
      <c r="F84" s="17">
        <f t="shared" si="4"/>
        <v>12011099</v>
      </c>
    </row>
    <row r="85" spans="1:6">
      <c r="A85" s="30" t="s">
        <v>56</v>
      </c>
      <c r="B85" s="2"/>
      <c r="C85" s="24">
        <v>5230887</v>
      </c>
      <c r="D85" s="17"/>
      <c r="E85" s="17"/>
      <c r="F85" s="17">
        <f t="shared" si="4"/>
        <v>5230887</v>
      </c>
    </row>
    <row r="86" spans="1:6">
      <c r="A86" s="10" t="s">
        <v>57</v>
      </c>
      <c r="B86" s="10"/>
      <c r="C86" s="25">
        <f>SUM(C80:C85)</f>
        <v>86272344</v>
      </c>
      <c r="D86" s="25">
        <f>SUM(D80:D85)</f>
        <v>0</v>
      </c>
      <c r="E86" s="25">
        <f>SUM(E80:E85)</f>
        <v>0</v>
      </c>
      <c r="F86" s="25">
        <f>SUM(F80:F85)</f>
        <v>86272344</v>
      </c>
    </row>
    <row r="87" spans="1:6" ht="15.6">
      <c r="A87" s="1"/>
      <c r="B87" s="1"/>
      <c r="C87" s="27"/>
      <c r="D87" s="18"/>
      <c r="E87" s="18"/>
      <c r="F87" s="19"/>
    </row>
    <row r="88" spans="1:6" ht="15.6">
      <c r="A88" s="9" t="s">
        <v>58</v>
      </c>
      <c r="B88" s="10"/>
      <c r="C88" s="26"/>
      <c r="D88" s="18"/>
      <c r="E88" s="18"/>
      <c r="F88" s="19"/>
    </row>
    <row r="89" spans="1:6" ht="15">
      <c r="A89" s="30" t="s">
        <v>96</v>
      </c>
      <c r="B89" s="2"/>
      <c r="C89" s="24">
        <v>1455235</v>
      </c>
      <c r="D89" s="18"/>
      <c r="E89" s="18"/>
      <c r="F89" s="17">
        <f t="shared" ref="F89:F98" si="5">C89+D89-E89</f>
        <v>1455235</v>
      </c>
    </row>
    <row r="90" spans="1:6" ht="15">
      <c r="A90" s="30" t="s">
        <v>67</v>
      </c>
      <c r="B90" s="2"/>
      <c r="C90" s="24">
        <v>114670</v>
      </c>
      <c r="D90" s="18"/>
      <c r="E90" s="18"/>
      <c r="F90" s="17">
        <f t="shared" si="5"/>
        <v>114670</v>
      </c>
    </row>
    <row r="91" spans="1:6" ht="15">
      <c r="A91" s="30" t="s">
        <v>68</v>
      </c>
      <c r="B91" s="2"/>
      <c r="C91" s="24">
        <v>2012743</v>
      </c>
      <c r="D91" s="17"/>
      <c r="E91" s="18"/>
      <c r="F91" s="17">
        <f t="shared" si="5"/>
        <v>2012743</v>
      </c>
    </row>
    <row r="92" spans="1:6" ht="15">
      <c r="A92" s="30" t="s">
        <v>97</v>
      </c>
      <c r="B92" s="2"/>
      <c r="C92" s="24">
        <v>12028244</v>
      </c>
      <c r="D92" s="18"/>
      <c r="E92" s="18"/>
      <c r="F92" s="17">
        <f t="shared" si="5"/>
        <v>12028244</v>
      </c>
    </row>
    <row r="93" spans="1:6" ht="15">
      <c r="A93" s="30" t="s">
        <v>69</v>
      </c>
      <c r="B93" s="2"/>
      <c r="C93" s="24">
        <v>389381</v>
      </c>
      <c r="D93" s="18"/>
      <c r="E93" s="18"/>
      <c r="F93" s="17">
        <f t="shared" si="5"/>
        <v>389381</v>
      </c>
    </row>
    <row r="94" spans="1:6" ht="15">
      <c r="A94" s="30" t="s">
        <v>81</v>
      </c>
      <c r="B94" s="2"/>
      <c r="C94" s="24">
        <v>493462</v>
      </c>
      <c r="D94" s="18"/>
      <c r="E94" s="18"/>
      <c r="F94" s="17">
        <f t="shared" si="5"/>
        <v>493462</v>
      </c>
    </row>
    <row r="95" spans="1:6" ht="15">
      <c r="A95" s="30" t="s">
        <v>70</v>
      </c>
      <c r="B95" s="2"/>
      <c r="C95" s="24">
        <v>1939346</v>
      </c>
      <c r="D95" s="18"/>
      <c r="E95" s="18"/>
      <c r="F95" s="17">
        <f t="shared" si="5"/>
        <v>1939346</v>
      </c>
    </row>
    <row r="96" spans="1:6" ht="12.75" customHeight="1">
      <c r="A96" s="30" t="s">
        <v>71</v>
      </c>
      <c r="B96" s="2"/>
      <c r="C96" s="28">
        <v>1565248</v>
      </c>
      <c r="D96" s="18"/>
      <c r="E96" s="18"/>
      <c r="F96" s="17">
        <f>C96+D96-E96</f>
        <v>1565248</v>
      </c>
    </row>
    <row r="97" spans="1:6" ht="12.75" customHeight="1">
      <c r="A97" s="30" t="s">
        <v>82</v>
      </c>
      <c r="B97" s="2"/>
      <c r="C97" s="28">
        <v>932888</v>
      </c>
      <c r="D97" s="18"/>
      <c r="E97" s="18"/>
      <c r="F97" s="17">
        <f t="shared" si="5"/>
        <v>932888</v>
      </c>
    </row>
    <row r="98" spans="1:6" ht="12.75" customHeight="1">
      <c r="A98" s="30" t="s">
        <v>74</v>
      </c>
      <c r="B98" s="2"/>
      <c r="C98" s="28">
        <v>2286143</v>
      </c>
      <c r="D98" s="18"/>
      <c r="E98" s="18"/>
      <c r="F98" s="17">
        <f t="shared" si="5"/>
        <v>2286143</v>
      </c>
    </row>
    <row r="99" spans="1:6">
      <c r="A99" s="10" t="s">
        <v>59</v>
      </c>
      <c r="B99" s="10"/>
      <c r="C99" s="25">
        <f>SUM(C89:C98)</f>
        <v>23217360</v>
      </c>
      <c r="D99" s="25">
        <f t="shared" ref="D99:F99" si="6">SUM(D89:D98)</f>
        <v>0</v>
      </c>
      <c r="E99" s="25">
        <f t="shared" si="6"/>
        <v>0</v>
      </c>
      <c r="F99" s="25">
        <f t="shared" si="6"/>
        <v>23217360</v>
      </c>
    </row>
    <row r="100" spans="1:6">
      <c r="A100" s="10"/>
      <c r="B100" s="10"/>
      <c r="C100" s="25"/>
      <c r="D100" s="15"/>
      <c r="E100" s="15"/>
      <c r="F100" s="15"/>
    </row>
    <row r="101" spans="1:6" ht="15.6">
      <c r="A101" s="9" t="s">
        <v>60</v>
      </c>
      <c r="B101" s="10"/>
      <c r="C101" s="26"/>
      <c r="D101" s="18"/>
      <c r="E101" s="18"/>
      <c r="F101" s="19"/>
    </row>
    <row r="102" spans="1:6" ht="12.75" customHeight="1">
      <c r="A102" s="30" t="s">
        <v>61</v>
      </c>
      <c r="B102" s="2"/>
      <c r="C102" s="24">
        <v>4110</v>
      </c>
      <c r="D102" s="18"/>
      <c r="E102" s="18"/>
      <c r="F102" s="17">
        <f>C102+D102-E102</f>
        <v>4110</v>
      </c>
    </row>
    <row r="103" spans="1:6" ht="13.5" customHeight="1">
      <c r="A103" s="10" t="s">
        <v>62</v>
      </c>
      <c r="B103" s="10"/>
      <c r="C103" s="25">
        <f>SUM(C102:C102)</f>
        <v>4110</v>
      </c>
      <c r="D103" s="25">
        <f>SUM(D102:D102)</f>
        <v>0</v>
      </c>
      <c r="E103" s="25">
        <f>SUM(E102:E102)</f>
        <v>0</v>
      </c>
      <c r="F103" s="25">
        <f>SUM(F102:F102)</f>
        <v>4110</v>
      </c>
    </row>
    <row r="104" spans="1:6" ht="15.75" customHeight="1">
      <c r="A104" s="12"/>
      <c r="B104" s="10"/>
      <c r="C104" s="25"/>
      <c r="D104" s="15"/>
      <c r="E104" s="15"/>
      <c r="F104" s="15"/>
    </row>
    <row r="105" spans="1:6">
      <c r="A105" s="10" t="s">
        <v>63</v>
      </c>
      <c r="B105" s="10"/>
      <c r="C105" s="25">
        <f>SUM(C103,C99,C86,C77,C69,C55,C21,C16)</f>
        <v>239123424</v>
      </c>
      <c r="D105" s="25">
        <f>SUM(D103,D99,D86,D77,D69,D55,D21,D16)</f>
        <v>589756</v>
      </c>
      <c r="E105" s="25">
        <f>SUM(E103,E99,E86,E77,E69,E55,E21,E16)</f>
        <v>91714</v>
      </c>
      <c r="F105" s="25">
        <f>SUM(F103,F99,F86,F77,F69,F55,F21,F16)</f>
        <v>239621466</v>
      </c>
    </row>
    <row r="106" spans="1:6">
      <c r="F106" s="16"/>
    </row>
  </sheetData>
  <mergeCells count="2">
    <mergeCell ref="A1:F1"/>
    <mergeCell ref="A57:F57"/>
  </mergeCells>
  <phoneticPr fontId="4" type="noConversion"/>
  <pageMargins left="0.75" right="0.46" top="0.5" bottom="0.5" header="0.5" footer="0.5"/>
  <pageSetup orientation="portrait" horizontalDpi="1200" verticalDpi="1200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Adoption</vt:lpstr>
    </vt:vector>
  </TitlesOfParts>
  <Company>City Of Billings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WegnerJ</dc:creator>
  <cp:lastModifiedBy>WeberP</cp:lastModifiedBy>
  <cp:lastPrinted>2011-05-10T19:43:16Z</cp:lastPrinted>
  <dcterms:created xsi:type="dcterms:W3CDTF">2005-05-31T15:06:03Z</dcterms:created>
  <dcterms:modified xsi:type="dcterms:W3CDTF">2011-05-16T15:55:50Z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-188186194</vt:i4>
  </property>
  <property fmtid="{D5CDD505-2E9C-101B-9397-08002B2CF9AE}" pid="3" name="_EmailSubject">
    <vt:lpwstr>Budget Adoption Excel Spreadsheet.xls</vt:lpwstr>
  </property>
  <property fmtid="{D5CDD505-2E9C-101B-9397-08002B2CF9AE}" pid="4" name="_AuthorEmail">
    <vt:lpwstr>WeberP@ci.billings.mt.us</vt:lpwstr>
  </property>
  <property fmtid="{D5CDD505-2E9C-101B-9397-08002B2CF9AE}" pid="5" name="_AuthorEmailDisplayName">
    <vt:lpwstr>Weber, Pat</vt:lpwstr>
  </property>
  <property fmtid="{D5CDD505-2E9C-101B-9397-08002B2CF9AE}" pid="6" name="_ReviewingToolsShownOnce">
    <vt:lpwstr/>
  </property>
</Properties>
</file>