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2120" windowHeight="9090"/>
  </bookViews>
  <sheets>
    <sheet name="Contributions" sheetId="6" r:id="rId1"/>
  </sheets>
  <calcPr calcId="125725"/>
</workbook>
</file>

<file path=xl/calcChain.xml><?xml version="1.0" encoding="utf-8"?>
<calcChain xmlns="http://schemas.openxmlformats.org/spreadsheetml/2006/main">
  <c r="L24" i="6"/>
  <c r="L22"/>
  <c r="L23"/>
  <c r="L21"/>
  <c r="K24"/>
  <c r="K22"/>
  <c r="K23"/>
  <c r="K21"/>
  <c r="G22"/>
  <c r="G23"/>
  <c r="G21"/>
  <c r="F23"/>
  <c r="F22"/>
  <c r="F21"/>
  <c r="K20"/>
  <c r="J24"/>
  <c r="I20"/>
  <c r="E22"/>
  <c r="E23"/>
  <c r="E21"/>
  <c r="C6"/>
  <c r="E6"/>
  <c r="F6"/>
  <c r="B10"/>
  <c r="C9"/>
  <c r="E9"/>
  <c r="F9"/>
  <c r="C8"/>
  <c r="E8"/>
  <c r="F8"/>
  <c r="C7"/>
  <c r="E7"/>
  <c r="F7"/>
  <c r="H23"/>
  <c r="H21"/>
  <c r="H22"/>
  <c r="I22"/>
  <c r="I23"/>
  <c r="I21"/>
  <c r="C10"/>
  <c r="E10"/>
  <c r="F10"/>
</calcChain>
</file>

<file path=xl/sharedStrings.xml><?xml version="1.0" encoding="utf-8"?>
<sst xmlns="http://schemas.openxmlformats.org/spreadsheetml/2006/main" count="69" uniqueCount="48">
  <si>
    <t xml:space="preserve"> </t>
  </si>
  <si>
    <t>Short Term Disability</t>
  </si>
  <si>
    <t>Monthly Chg.</t>
  </si>
  <si>
    <t>Per Pay Period</t>
  </si>
  <si>
    <t>Totals Per ECA-Health</t>
  </si>
  <si>
    <t>County Paid Life Ins.</t>
  </si>
  <si>
    <t>Medical Premiums per ECA</t>
  </si>
  <si>
    <t>STD Aministration</t>
  </si>
  <si>
    <t>Coverage</t>
  </si>
  <si>
    <t>Type of</t>
  </si>
  <si>
    <t>Health Ins.</t>
  </si>
  <si>
    <t>Admin. Expense</t>
  </si>
  <si>
    <t xml:space="preserve">       County Contribution</t>
  </si>
  <si>
    <t>Employee</t>
  </si>
  <si>
    <t>Portion</t>
  </si>
  <si>
    <t>Grand</t>
  </si>
  <si>
    <t>Total</t>
  </si>
  <si>
    <t>Child</t>
  </si>
  <si>
    <t>Spouse</t>
  </si>
  <si>
    <t>Family</t>
  </si>
  <si>
    <t>Medical Insurance</t>
  </si>
  <si>
    <t>FY 2011/12</t>
  </si>
  <si>
    <t>501-1400-</t>
  </si>
  <si>
    <t>Annual Cnty.</t>
  </si>
  <si>
    <t>Contribution</t>
  </si>
  <si>
    <t>Medical Only</t>
  </si>
  <si>
    <t>Pay Period</t>
  </si>
  <si>
    <t>Benefit</t>
  </si>
  <si>
    <t>Amount</t>
  </si>
  <si>
    <t>STD</t>
  </si>
  <si>
    <t>Life Insurance</t>
  </si>
  <si>
    <t>Total Annual</t>
  </si>
  <si>
    <t>Dependents</t>
  </si>
  <si>
    <t>Annual Cnty</t>
  </si>
  <si>
    <t>Cost</t>
  </si>
  <si>
    <t>For emp. Only</t>
  </si>
  <si>
    <t xml:space="preserve">County </t>
  </si>
  <si>
    <t>Adm. Costs</t>
  </si>
  <si>
    <t>Cont. Medical</t>
  </si>
  <si>
    <t>Emp. Only</t>
  </si>
  <si>
    <t>FY11/12</t>
  </si>
  <si>
    <t>Current</t>
  </si>
  <si>
    <t>Census</t>
  </si>
  <si>
    <t>County</t>
  </si>
  <si>
    <t>County Cost for</t>
  </si>
  <si>
    <t>Emp. Cost for</t>
  </si>
  <si>
    <t>Emp &amp; Dep.</t>
  </si>
  <si>
    <t>Cnty. &amp; Emp.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</si>
</sst>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10">
    <font>
      <sz val="12"/>
      <color indexed="8"/>
      <name val="Arial"/>
    </font>
    <font>
      <sz val="9"/>
      <color indexed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8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2" borderId="0" xfId="0" applyFill="1" applyAlignment="1"/>
    <xf numFmtId="44" fontId="0" fillId="2" borderId="0" xfId="0" applyNumberFormat="1" applyFill="1" applyAlignment="1"/>
    <xf numFmtId="44" fontId="0" fillId="2" borderId="1" xfId="0" applyNumberFormat="1" applyFill="1" applyBorder="1" applyAlignment="1"/>
    <xf numFmtId="44" fontId="0" fillId="2" borderId="0" xfId="0" applyNumberFormat="1" applyFill="1" applyBorder="1" applyAlignment="1"/>
    <xf numFmtId="0" fontId="0" fillId="2" borderId="0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/>
    <xf numFmtId="0" fontId="0" fillId="2" borderId="9" xfId="0" applyFill="1" applyBorder="1" applyAlignment="1"/>
    <xf numFmtId="2" fontId="0" fillId="2" borderId="7" xfId="0" applyNumberFormat="1" applyFill="1" applyBorder="1" applyAlignment="1"/>
    <xf numFmtId="2" fontId="0" fillId="2" borderId="6" xfId="0" applyNumberFormat="1" applyFill="1" applyBorder="1" applyAlignment="1"/>
    <xf numFmtId="0" fontId="0" fillId="2" borderId="10" xfId="0" applyFill="1" applyBorder="1" applyAlignment="1"/>
    <xf numFmtId="2" fontId="0" fillId="2" borderId="11" xfId="0" applyNumberFormat="1" applyFill="1" applyBorder="1" applyAlignment="1"/>
    <xf numFmtId="2" fontId="0" fillId="2" borderId="12" xfId="0" applyNumberFormat="1" applyFill="1" applyBorder="1" applyAlignment="1"/>
    <xf numFmtId="44" fontId="0" fillId="2" borderId="13" xfId="0" applyNumberFormat="1" applyFill="1" applyBorder="1" applyAlignment="1"/>
    <xf numFmtId="44" fontId="0" fillId="2" borderId="14" xfId="0" applyNumberFormat="1" applyFill="1" applyBorder="1" applyAlignment="1"/>
    <xf numFmtId="0" fontId="3" fillId="2" borderId="0" xfId="0" applyFont="1" applyFill="1" applyBorder="1" applyAlignment="1">
      <alignment horizontal="centerContinuous"/>
    </xf>
    <xf numFmtId="44" fontId="0" fillId="2" borderId="4" xfId="0" applyNumberFormat="1" applyFill="1" applyBorder="1" applyAlignment="1"/>
    <xf numFmtId="44" fontId="0" fillId="2" borderId="15" xfId="0" applyNumberFormat="1" applyFill="1" applyBorder="1" applyAlignment="1"/>
    <xf numFmtId="2" fontId="5" fillId="2" borderId="11" xfId="0" applyNumberFormat="1" applyFont="1" applyFill="1" applyBorder="1" applyAlignment="1"/>
    <xf numFmtId="44" fontId="5" fillId="2" borderId="16" xfId="0" applyNumberFormat="1" applyFont="1" applyFill="1" applyBorder="1" applyAlignment="1"/>
    <xf numFmtId="44" fontId="0" fillId="2" borderId="7" xfId="0" applyNumberFormat="1" applyFill="1" applyBorder="1" applyAlignment="1"/>
    <xf numFmtId="0" fontId="4" fillId="3" borderId="17" xfId="0" applyFont="1" applyFill="1" applyBorder="1" applyAlignment="1"/>
    <xf numFmtId="0" fontId="3" fillId="2" borderId="0" xfId="0" applyFont="1" applyFill="1" applyAlignment="1"/>
    <xf numFmtId="0" fontId="7" fillId="2" borderId="0" xfId="0" applyFont="1" applyFill="1" applyAlignment="1"/>
    <xf numFmtId="44" fontId="7" fillId="2" borderId="0" xfId="0" applyNumberFormat="1" applyFont="1" applyFill="1" applyAlignment="1"/>
    <xf numFmtId="0" fontId="0" fillId="2" borderId="18" xfId="0" applyFill="1" applyBorder="1" applyAlignment="1"/>
    <xf numFmtId="0" fontId="1" fillId="2" borderId="0" xfId="0" applyFont="1" applyFill="1" applyAlignment="1"/>
    <xf numFmtId="44" fontId="3" fillId="2" borderId="0" xfId="0" applyNumberFormat="1" applyFont="1" applyFill="1" applyAlignment="1"/>
    <xf numFmtId="0" fontId="7" fillId="2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2" fontId="8" fillId="2" borderId="20" xfId="0" applyNumberFormat="1" applyFont="1" applyFill="1" applyBorder="1" applyAlignment="1"/>
    <xf numFmtId="0" fontId="0" fillId="2" borderId="21" xfId="0" applyFill="1" applyBorder="1" applyAlignment="1"/>
    <xf numFmtId="2" fontId="8" fillId="2" borderId="22" xfId="0" applyNumberFormat="1" applyFont="1" applyFill="1" applyBorder="1" applyAlignment="1"/>
    <xf numFmtId="164" fontId="0" fillId="2" borderId="22" xfId="0" applyNumberFormat="1" applyFill="1" applyBorder="1" applyAlignment="1"/>
    <xf numFmtId="164" fontId="0" fillId="2" borderId="23" xfId="0" applyNumberFormat="1" applyFill="1" applyBorder="1" applyAlignment="1"/>
    <xf numFmtId="0" fontId="7" fillId="2" borderId="21" xfId="0" applyFont="1" applyFill="1" applyBorder="1" applyAlignment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/>
    <xf numFmtId="0" fontId="9" fillId="2" borderId="24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2" fontId="0" fillId="2" borderId="20" xfId="0" applyNumberFormat="1" applyFill="1" applyBorder="1" applyAlignment="1"/>
    <xf numFmtId="0" fontId="9" fillId="2" borderId="4" xfId="0" applyFont="1" applyFill="1" applyBorder="1" applyAlignment="1">
      <alignment horizontal="center"/>
    </xf>
    <xf numFmtId="164" fontId="0" fillId="2" borderId="11" xfId="0" applyNumberFormat="1" applyFill="1" applyBorder="1" applyAlignment="1"/>
    <xf numFmtId="0" fontId="9" fillId="2" borderId="23" xfId="0" applyFont="1" applyFill="1" applyBorder="1" applyAlignment="1">
      <alignment horizontal="center"/>
    </xf>
    <xf numFmtId="164" fontId="0" fillId="2" borderId="25" xfId="0" applyNumberFormat="1" applyFill="1" applyBorder="1" applyAlignment="1"/>
    <xf numFmtId="0" fontId="0" fillId="2" borderId="26" xfId="0" applyFill="1" applyBorder="1" applyAlignment="1"/>
    <xf numFmtId="164" fontId="0" fillId="2" borderId="27" xfId="0" applyNumberFormat="1" applyFill="1" applyBorder="1" applyAlignment="1"/>
    <xf numFmtId="164" fontId="0" fillId="2" borderId="28" xfId="0" applyNumberFormat="1" applyFill="1" applyBorder="1" applyAlignment="1"/>
    <xf numFmtId="0" fontId="0" fillId="2" borderId="11" xfId="0" applyFill="1" applyBorder="1" applyAlignment="1"/>
    <xf numFmtId="0" fontId="7" fillId="2" borderId="11" xfId="0" applyFont="1" applyFill="1" applyBorder="1" applyAlignment="1"/>
    <xf numFmtId="164" fontId="7" fillId="2" borderId="11" xfId="0" applyNumberFormat="1" applyFont="1" applyFill="1" applyBorder="1" applyAlignment="1"/>
    <xf numFmtId="0" fontId="0" fillId="2" borderId="29" xfId="0" applyFill="1" applyBorder="1" applyAlignment="1"/>
    <xf numFmtId="0" fontId="9" fillId="2" borderId="26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0" fillId="2" borderId="32" xfId="0" applyFill="1" applyBorder="1" applyAlignment="1"/>
    <xf numFmtId="164" fontId="0" fillId="2" borderId="32" xfId="0" applyNumberFormat="1" applyFill="1" applyBorder="1" applyAlignment="1"/>
    <xf numFmtId="0" fontId="4" fillId="3" borderId="33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838200</xdr:colOff>
      <xdr:row>6</xdr:row>
      <xdr:rowOff>38100</xdr:rowOff>
    </xdr:from>
    <xdr:to>
      <xdr:col>5</xdr:col>
      <xdr:colOff>883919</xdr:colOff>
      <xdr:row>7</xdr:row>
      <xdr:rowOff>180975</xdr:rowOff>
    </xdr:to>
    <xdr:sp macro="" textlink="">
      <xdr:nvSpPr>
        <xdr:cNvPr id="2" name="Right Brace 1"/>
        <xdr:cNvSpPr/>
      </xdr:nvSpPr>
      <xdr:spPr>
        <a:xfrm>
          <a:off x="6305550" y="1333500"/>
          <a:ext cx="45719" cy="3333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590550</xdr:colOff>
      <xdr:row>5</xdr:row>
      <xdr:rowOff>161925</xdr:rowOff>
    </xdr:from>
    <xdr:to>
      <xdr:col>7</xdr:col>
      <xdr:colOff>476250</xdr:colOff>
      <xdr:row>19</xdr:row>
      <xdr:rowOff>9525</xdr:rowOff>
    </xdr:to>
    <xdr:cxnSp macro="">
      <xdr:nvCxnSpPr>
        <xdr:cNvPr id="4" name="Straight Arrow Connector 3"/>
        <xdr:cNvCxnSpPr/>
      </xdr:nvCxnSpPr>
      <xdr:spPr>
        <a:xfrm>
          <a:off x="6057900" y="1257300"/>
          <a:ext cx="895350" cy="25908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G13" sqref="G13"/>
    </sheetView>
  </sheetViews>
  <sheetFormatPr defaultRowHeight="15"/>
  <cols>
    <col min="1" max="1" width="19.33203125" customWidth="1"/>
    <col min="2" max="2" width="12.44140625" customWidth="1"/>
    <col min="3" max="3" width="14.21875" customWidth="1"/>
    <col min="6" max="6" width="11.77734375" bestFit="1" customWidth="1"/>
    <col min="7" max="7" width="11.77734375" customWidth="1"/>
    <col min="8" max="8" width="11" customWidth="1"/>
    <col min="9" max="9" width="9.88671875" bestFit="1" customWidth="1"/>
    <col min="10" max="10" width="6.77734375" bestFit="1" customWidth="1"/>
    <col min="11" max="11" width="12.33203125" bestFit="1" customWidth="1"/>
    <col min="12" max="12" width="10.88671875" bestFit="1" customWidth="1"/>
  </cols>
  <sheetData>
    <row r="1" spans="1:12" ht="23.25">
      <c r="A1" s="70" t="s">
        <v>21</v>
      </c>
      <c r="B1" s="70"/>
      <c r="C1" s="70"/>
      <c r="D1" s="70"/>
      <c r="E1" s="70"/>
      <c r="F1" s="70"/>
      <c r="G1" s="43"/>
    </row>
    <row r="2" spans="1:12">
      <c r="D2" s="29" t="s">
        <v>36</v>
      </c>
    </row>
    <row r="3" spans="1:12" ht="15.75" thickBot="1">
      <c r="D3" s="44" t="s">
        <v>37</v>
      </c>
      <c r="F3" s="29" t="s">
        <v>23</v>
      </c>
      <c r="G3" s="29"/>
    </row>
    <row r="4" spans="1:12" ht="16.5" thickBot="1">
      <c r="A4" s="67" t="s">
        <v>6</v>
      </c>
      <c r="B4" s="68"/>
      <c r="C4" s="69"/>
      <c r="D4" s="21" t="s">
        <v>22</v>
      </c>
      <c r="E4" s="32" t="s">
        <v>26</v>
      </c>
      <c r="F4" s="29" t="s">
        <v>24</v>
      </c>
      <c r="G4" s="34" t="s">
        <v>27</v>
      </c>
      <c r="H4" s="34" t="s">
        <v>0</v>
      </c>
    </row>
    <row r="5" spans="1:12" ht="15.75">
      <c r="A5" s="5"/>
      <c r="B5" s="12" t="s">
        <v>2</v>
      </c>
      <c r="C5" s="27" t="s">
        <v>3</v>
      </c>
      <c r="D5" s="28">
        <v>1410</v>
      </c>
      <c r="E5" s="32" t="s">
        <v>24</v>
      </c>
      <c r="F5" s="29" t="s">
        <v>35</v>
      </c>
      <c r="G5" s="34" t="s">
        <v>28</v>
      </c>
      <c r="H5" s="34" t="s">
        <v>0</v>
      </c>
    </row>
    <row r="6" spans="1:12" ht="15.75">
      <c r="A6" s="5" t="s">
        <v>20</v>
      </c>
      <c r="B6" s="22">
        <v>483.88</v>
      </c>
      <c r="C6" s="19">
        <f>B6/2</f>
        <v>241.94</v>
      </c>
      <c r="D6" s="1">
        <v>2.87</v>
      </c>
      <c r="E6" s="1">
        <f>SUM(C6:D6)</f>
        <v>244.81</v>
      </c>
      <c r="F6" s="33">
        <f>E6*24</f>
        <v>5875.4400000000005</v>
      </c>
      <c r="G6" s="28" t="s">
        <v>25</v>
      </c>
      <c r="H6" s="28" t="s">
        <v>0</v>
      </c>
    </row>
    <row r="7" spans="1:12">
      <c r="A7" s="5" t="s">
        <v>7</v>
      </c>
      <c r="B7" s="22">
        <v>0.6</v>
      </c>
      <c r="C7" s="19">
        <f>B7/2</f>
        <v>0.3</v>
      </c>
      <c r="D7" s="1">
        <v>0</v>
      </c>
      <c r="E7" s="1">
        <f>SUM(C7:D7)</f>
        <v>0.3</v>
      </c>
      <c r="F7" s="1">
        <f>E7*24</f>
        <v>7.1999999999999993</v>
      </c>
      <c r="H7" s="29" t="s">
        <v>0</v>
      </c>
    </row>
    <row r="8" spans="1:12">
      <c r="A8" s="5" t="s">
        <v>1</v>
      </c>
      <c r="B8" s="22">
        <v>4.9000000000000004</v>
      </c>
      <c r="C8" s="19">
        <f>B8/2</f>
        <v>2.4500000000000002</v>
      </c>
      <c r="D8" s="1">
        <v>0</v>
      </c>
      <c r="E8" s="1">
        <f>SUM(C8:D8)</f>
        <v>2.4500000000000002</v>
      </c>
      <c r="F8" s="1">
        <f>E8*24</f>
        <v>58.800000000000004</v>
      </c>
      <c r="G8" s="29" t="s">
        <v>29</v>
      </c>
      <c r="H8" s="29" t="s">
        <v>0</v>
      </c>
    </row>
    <row r="9" spans="1:12">
      <c r="A9" s="5" t="s">
        <v>5</v>
      </c>
      <c r="B9" s="22">
        <v>8.8800000000000008</v>
      </c>
      <c r="C9" s="19">
        <f>B9/2</f>
        <v>4.4400000000000004</v>
      </c>
      <c r="D9" s="1">
        <v>0</v>
      </c>
      <c r="E9" s="1">
        <f>SUM(C9:D9)</f>
        <v>4.4400000000000004</v>
      </c>
      <c r="F9" s="1">
        <f>E9*24</f>
        <v>106.56</v>
      </c>
      <c r="G9" s="29" t="s">
        <v>30</v>
      </c>
      <c r="H9" s="29" t="s">
        <v>0</v>
      </c>
    </row>
    <row r="10" spans="1:12" ht="15.75" thickBot="1">
      <c r="A10" s="5" t="s">
        <v>4</v>
      </c>
      <c r="B10" s="23">
        <f>SUM(B6:B9)</f>
        <v>498.26</v>
      </c>
      <c r="C10" s="25">
        <f>SUM(C6:C9)</f>
        <v>249.13</v>
      </c>
      <c r="D10" s="31">
        <v>2.87</v>
      </c>
      <c r="E10" s="2">
        <f>SUM(C10:D10)</f>
        <v>252</v>
      </c>
      <c r="F10" s="2">
        <f>E10*24</f>
        <v>6048</v>
      </c>
      <c r="G10" s="3"/>
    </row>
    <row r="11" spans="1:12" ht="16.5" thickTop="1" thickBot="1">
      <c r="A11" s="6"/>
      <c r="B11" s="26"/>
      <c r="C11" s="20"/>
      <c r="E11" s="30" t="s">
        <v>0</v>
      </c>
    </row>
    <row r="12" spans="1:12">
      <c r="A12" s="4"/>
      <c r="B12" s="3"/>
      <c r="C12" s="3"/>
    </row>
    <row r="13" spans="1:12">
      <c r="A13" s="4"/>
      <c r="B13" s="3"/>
      <c r="C13" s="3"/>
      <c r="J13" s="62" t="s">
        <v>40</v>
      </c>
      <c r="K13" s="62" t="s">
        <v>43</v>
      </c>
      <c r="L13" s="62" t="s">
        <v>13</v>
      </c>
    </row>
    <row r="14" spans="1:12">
      <c r="A14" s="4"/>
      <c r="B14" s="3"/>
      <c r="C14" s="3"/>
      <c r="J14" s="48" t="s">
        <v>41</v>
      </c>
      <c r="K14" s="48" t="s">
        <v>24</v>
      </c>
      <c r="L14" s="48" t="s">
        <v>24</v>
      </c>
    </row>
    <row r="15" spans="1:12" ht="15.75" thickBot="1">
      <c r="B15" s="3"/>
      <c r="C15" s="3"/>
      <c r="J15" s="48" t="s">
        <v>42</v>
      </c>
      <c r="K15" s="48" t="s">
        <v>46</v>
      </c>
      <c r="L15" s="48" t="s">
        <v>32</v>
      </c>
    </row>
    <row r="16" spans="1:12" ht="16.5" thickBot="1">
      <c r="A16" s="65" t="s">
        <v>3</v>
      </c>
      <c r="B16" s="66"/>
      <c r="C16" s="66"/>
      <c r="D16" s="66"/>
      <c r="E16" s="66"/>
      <c r="F16" s="45" t="s">
        <v>31</v>
      </c>
      <c r="G16" s="45" t="s">
        <v>31</v>
      </c>
      <c r="H16" s="45" t="s">
        <v>33</v>
      </c>
      <c r="I16" s="59" t="s">
        <v>31</v>
      </c>
      <c r="J16" s="58"/>
      <c r="K16" s="58"/>
      <c r="L16" s="58"/>
    </row>
    <row r="17" spans="1:12">
      <c r="A17" s="5" t="s">
        <v>9</v>
      </c>
      <c r="B17" s="12" t="s">
        <v>12</v>
      </c>
      <c r="C17" s="13"/>
      <c r="D17" s="10" t="s">
        <v>13</v>
      </c>
      <c r="E17" s="35" t="s">
        <v>15</v>
      </c>
      <c r="F17" s="46" t="s">
        <v>44</v>
      </c>
      <c r="G17" s="46" t="s">
        <v>45</v>
      </c>
      <c r="H17" s="46" t="s">
        <v>38</v>
      </c>
      <c r="I17" s="60" t="s">
        <v>47</v>
      </c>
      <c r="J17" s="7"/>
      <c r="K17" s="7"/>
      <c r="L17" s="7"/>
    </row>
    <row r="18" spans="1:12" ht="15.75" thickBot="1">
      <c r="A18" s="6" t="s">
        <v>8</v>
      </c>
      <c r="B18" s="11" t="s">
        <v>10</v>
      </c>
      <c r="C18" s="9" t="s">
        <v>11</v>
      </c>
      <c r="D18" s="11" t="s">
        <v>14</v>
      </c>
      <c r="E18" s="36" t="s">
        <v>16</v>
      </c>
      <c r="F18" s="50" t="s">
        <v>32</v>
      </c>
      <c r="G18" s="50" t="s">
        <v>32</v>
      </c>
      <c r="H18" s="50" t="s">
        <v>39</v>
      </c>
      <c r="I18" s="61" t="s">
        <v>34</v>
      </c>
      <c r="J18" s="7"/>
      <c r="K18" s="7"/>
      <c r="L18" s="7"/>
    </row>
    <row r="19" spans="1:12">
      <c r="A19" s="5"/>
      <c r="B19" s="7"/>
      <c r="C19" s="8"/>
      <c r="D19" s="7"/>
      <c r="E19" s="4"/>
      <c r="F19" s="38"/>
      <c r="G19" s="38"/>
      <c r="H19" s="42" t="s">
        <v>0</v>
      </c>
      <c r="I19" s="52"/>
      <c r="J19" s="7"/>
      <c r="K19" s="7"/>
      <c r="L19" s="7"/>
    </row>
    <row r="20" spans="1:12">
      <c r="A20" s="16" t="s">
        <v>13</v>
      </c>
      <c r="B20" s="24">
        <v>249.13</v>
      </c>
      <c r="C20" s="18" t="s">
        <v>0</v>
      </c>
      <c r="D20" s="17">
        <v>0</v>
      </c>
      <c r="E20" s="37">
        <v>249.13</v>
      </c>
      <c r="F20" s="39"/>
      <c r="G20" s="39"/>
      <c r="H20" s="51">
        <v>5875.44</v>
      </c>
      <c r="I20" s="51">
        <f>SUM(F20:H20)</f>
        <v>5875.44</v>
      </c>
      <c r="J20" s="55">
        <v>539</v>
      </c>
      <c r="K20" s="49">
        <f>J20*I20</f>
        <v>3166862.1599999997</v>
      </c>
      <c r="L20" s="57" t="s">
        <v>0</v>
      </c>
    </row>
    <row r="21" spans="1:12">
      <c r="A21" s="16" t="s">
        <v>17</v>
      </c>
      <c r="B21" s="17">
        <v>46.08</v>
      </c>
      <c r="C21" s="18"/>
      <c r="D21" s="17">
        <v>59.92</v>
      </c>
      <c r="E21" s="47">
        <f>SUM(B21:D21)</f>
        <v>106</v>
      </c>
      <c r="F21" s="40">
        <f>B21*24</f>
        <v>1105.92</v>
      </c>
      <c r="G21" s="40">
        <f>D21*24</f>
        <v>1438.08</v>
      </c>
      <c r="H21" s="40">
        <f>F6</f>
        <v>5875.4400000000005</v>
      </c>
      <c r="I21" s="51">
        <f>SUM(F21:H21)</f>
        <v>8419.44</v>
      </c>
      <c r="J21" s="63">
        <v>166</v>
      </c>
      <c r="K21" s="64">
        <f>J21*(F21+H21)</f>
        <v>1158905.76</v>
      </c>
      <c r="L21" s="64">
        <f>J21*G21</f>
        <v>238721.28</v>
      </c>
    </row>
    <row r="22" spans="1:12">
      <c r="A22" s="16" t="s">
        <v>18</v>
      </c>
      <c r="B22" s="17">
        <v>75.650000000000006</v>
      </c>
      <c r="C22" s="18"/>
      <c r="D22" s="17">
        <v>103.49</v>
      </c>
      <c r="E22" s="47">
        <f>SUM(B22:D22)</f>
        <v>179.14</v>
      </c>
      <c r="F22" s="40">
        <f>B22*24</f>
        <v>1815.6000000000001</v>
      </c>
      <c r="G22" s="40">
        <f>D22*24</f>
        <v>2483.7599999999998</v>
      </c>
      <c r="H22" s="40">
        <f>F6</f>
        <v>5875.4400000000005</v>
      </c>
      <c r="I22" s="53">
        <f>SUM(F22:H22)</f>
        <v>10174.799999999999</v>
      </c>
      <c r="J22" s="63">
        <v>136</v>
      </c>
      <c r="K22" s="64">
        <f>J22*(F22+H22)</f>
        <v>1045981.4400000002</v>
      </c>
      <c r="L22" s="64">
        <f>J22*G22</f>
        <v>337791.36</v>
      </c>
    </row>
    <row r="23" spans="1:12" ht="15.75" thickBot="1">
      <c r="A23" s="6" t="s">
        <v>19</v>
      </c>
      <c r="B23" s="14">
        <v>106.03</v>
      </c>
      <c r="C23" s="15"/>
      <c r="D23" s="14">
        <v>159.30000000000001</v>
      </c>
      <c r="E23" s="47">
        <f>SUM(B23:D23)</f>
        <v>265.33000000000004</v>
      </c>
      <c r="F23" s="41">
        <f>B23*24</f>
        <v>2544.7200000000003</v>
      </c>
      <c r="G23" s="41">
        <f>D23*24</f>
        <v>3823.2000000000003</v>
      </c>
      <c r="H23" s="41">
        <f>F6</f>
        <v>5875.4400000000005</v>
      </c>
      <c r="I23" s="54">
        <f>SUM(F23:H23)</f>
        <v>12243.36</v>
      </c>
      <c r="J23" s="55">
        <v>89</v>
      </c>
      <c r="K23" s="49">
        <f>J23*(F23+H23)</f>
        <v>749394.24</v>
      </c>
      <c r="L23" s="49">
        <f>J23*G23</f>
        <v>340264.80000000005</v>
      </c>
    </row>
    <row r="24" spans="1:12">
      <c r="E24" t="s">
        <v>0</v>
      </c>
      <c r="F24" s="29" t="s">
        <v>0</v>
      </c>
      <c r="G24" s="29"/>
      <c r="J24" s="56">
        <f>SUM(J20:J23)</f>
        <v>930</v>
      </c>
      <c r="K24" s="57">
        <f>SUM(K20:K23)</f>
        <v>6121143.6000000006</v>
      </c>
      <c r="L24" s="49">
        <f>SUM(L21:L23)</f>
        <v>916777.44000000006</v>
      </c>
    </row>
  </sheetData>
  <mergeCells count="3">
    <mergeCell ref="A16:E16"/>
    <mergeCell ref="A4:C4"/>
    <mergeCell ref="A1:F1"/>
  </mergeCells>
  <phoneticPr fontId="2" type="noConversion"/>
  <printOptions gridLines="1"/>
  <pageMargins left="0.75" right="0.75" top="1" bottom="1" header="0.5" footer="0.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Contributions</vt:lpstr>
    </vt:vector>
  </TitlesOfParts>
  <Company>cochise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lbacke</dc:creator>
  <cp:lastModifiedBy>kjones</cp:lastModifiedBy>
  <cp:lastPrinted>2012-02-29T22:13:42Z</cp:lastPrinted>
  <dcterms:created xsi:type="dcterms:W3CDTF">2011-03-09T01:48:14Z</dcterms:created>
  <dcterms:modified xsi:type="dcterms:W3CDTF">2012-03-31T00:05:08Z</dcterms:modified>
</cp:coreProperties>
</file>