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95" yWindow="1110" windowWidth="12345" windowHeight="5085" firstSheet="3" activeTab="5"/>
  </bookViews>
  <sheets>
    <sheet name="Receiving Board" sheetId="4" r:id="rId1"/>
    <sheet name="Election nite" sheetId="1" r:id="rId2"/>
    <sheet name="PC BALLOTS" sheetId="6" r:id="rId3"/>
    <sheet name="Provisional Report" sheetId="2" r:id="rId4"/>
    <sheet name="EARLY DROPPED OFF" sheetId="5" r:id="rId5"/>
    <sheet name="Ballot Report" sheetId="3" r:id="rId6"/>
    <sheet name="Sheet1" sheetId="7" r:id="rId7"/>
  </sheets>
  <definedNames>
    <definedName name="_xlnm.Print_Area" localSheetId="5">'Ballot Report'!$A$1:$V$29</definedName>
    <definedName name="_xlnm.Print_Area" localSheetId="4">'EARLY DROPPED OFF'!$A$1:$T$34</definedName>
    <definedName name="_xlnm.Print_Area" localSheetId="1">'Election nite'!$A$1:$L$63</definedName>
    <definedName name="_xlnm.Print_Area" localSheetId="2">'PC BALLOTS'!$A$1:$N$34</definedName>
    <definedName name="_xlnm.Print_Area" localSheetId="3">'Provisional Report'!$A$1:$AF$34</definedName>
  </definedNames>
  <calcPr calcId="125725"/>
</workbook>
</file>

<file path=xl/calcChain.xml><?xml version="1.0" encoding="utf-8"?>
<calcChain xmlns="http://schemas.openxmlformats.org/spreadsheetml/2006/main">
  <c r="N28" i="3"/>
  <c r="P14"/>
  <c r="Q14" s="1"/>
  <c r="P7"/>
  <c r="P6"/>
  <c r="Q6" s="1"/>
  <c r="P5"/>
  <c r="Q5" s="1"/>
  <c r="P4"/>
  <c r="Q4" s="1"/>
  <c r="M11"/>
  <c r="M10"/>
  <c r="M6"/>
  <c r="M5"/>
  <c r="M4"/>
  <c r="F34" i="2"/>
  <c r="C34"/>
  <c r="H34"/>
  <c r="AE34"/>
  <c r="AD9"/>
  <c r="AD10"/>
  <c r="AD11"/>
  <c r="AD12"/>
  <c r="AD13"/>
  <c r="AD14"/>
  <c r="AD15"/>
  <c r="AD16"/>
  <c r="AD17"/>
  <c r="AD18"/>
  <c r="AD19"/>
  <c r="AD20"/>
  <c r="AD22"/>
  <c r="AD23"/>
  <c r="AD24"/>
  <c r="AD26"/>
  <c r="AD27"/>
  <c r="AD28"/>
  <c r="AD29"/>
  <c r="AD30"/>
  <c r="Z34"/>
  <c r="W34"/>
  <c r="Q34"/>
  <c r="L34"/>
  <c r="I29"/>
  <c r="I28"/>
  <c r="I27"/>
  <c r="I26"/>
  <c r="I25"/>
  <c r="I24"/>
  <c r="I23"/>
  <c r="I22"/>
  <c r="I21"/>
  <c r="J10"/>
  <c r="I20"/>
  <c r="I18"/>
  <c r="I17"/>
  <c r="I16"/>
  <c r="I15"/>
  <c r="I14"/>
  <c r="I13"/>
  <c r="I12"/>
  <c r="I11"/>
  <c r="I10"/>
  <c r="I9"/>
  <c r="G9"/>
  <c r="J8"/>
  <c r="S28" i="3"/>
  <c r="R28"/>
  <c r="T26"/>
  <c r="T25"/>
  <c r="T24"/>
  <c r="T23"/>
  <c r="T22"/>
  <c r="T21"/>
  <c r="T20"/>
  <c r="T19"/>
  <c r="T18"/>
  <c r="T17"/>
  <c r="T16"/>
  <c r="T11"/>
  <c r="T10"/>
  <c r="T6"/>
  <c r="T5"/>
  <c r="N31" i="6"/>
  <c r="M31"/>
  <c r="L31"/>
  <c r="J31"/>
  <c r="I31"/>
  <c r="F26" i="3" l="1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Q7"/>
  <c r="Q8"/>
  <c r="G28"/>
  <c r="O28"/>
  <c r="U26"/>
  <c r="U25"/>
  <c r="U24"/>
  <c r="U23"/>
  <c r="U22"/>
  <c r="U21"/>
  <c r="U20"/>
  <c r="U19"/>
  <c r="U18"/>
  <c r="U17"/>
  <c r="U16"/>
  <c r="U11"/>
  <c r="U10"/>
  <c r="U6"/>
  <c r="V6" s="1"/>
  <c r="U5"/>
  <c r="V5" s="1"/>
  <c r="P26"/>
  <c r="Q26" s="1"/>
  <c r="P25"/>
  <c r="Q25" s="1"/>
  <c r="P24"/>
  <c r="Q24" s="1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V16" s="1"/>
  <c r="P11"/>
  <c r="Q11" s="1"/>
  <c r="P10"/>
  <c r="Q10" s="1"/>
  <c r="L28"/>
  <c r="J28"/>
  <c r="I28"/>
  <c r="M26"/>
  <c r="M25"/>
  <c r="M24"/>
  <c r="M23"/>
  <c r="M22"/>
  <c r="M21"/>
  <c r="M20"/>
  <c r="M19"/>
  <c r="M18"/>
  <c r="M17"/>
  <c r="M16"/>
  <c r="H28"/>
  <c r="M28" s="1"/>
  <c r="L50" i="1"/>
  <c r="L48"/>
  <c r="E28" i="3"/>
  <c r="D28"/>
  <c r="F28" s="1"/>
  <c r="C28"/>
  <c r="H31" i="5"/>
  <c r="B31"/>
  <c r="F31" i="6"/>
  <c r="G31"/>
  <c r="D31"/>
  <c r="C31"/>
  <c r="B31"/>
  <c r="F52" i="1"/>
  <c r="E52"/>
  <c r="D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10"/>
  <c r="G8"/>
  <c r="G6"/>
  <c r="L46"/>
  <c r="L44"/>
  <c r="L34"/>
  <c r="L42"/>
  <c r="L40"/>
  <c r="L38"/>
  <c r="L36"/>
  <c r="L32"/>
  <c r="L30"/>
  <c r="L28"/>
  <c r="L26"/>
  <c r="L24"/>
  <c r="L22"/>
  <c r="L20"/>
  <c r="T4" i="3"/>
  <c r="U4" s="1"/>
  <c r="P9"/>
  <c r="Q9" s="1"/>
  <c r="T9"/>
  <c r="U9" s="1"/>
  <c r="P12"/>
  <c r="Q12" s="1"/>
  <c r="T12"/>
  <c r="U12" s="1"/>
  <c r="P13"/>
  <c r="Q13" s="1"/>
  <c r="T14"/>
  <c r="U14" s="1"/>
  <c r="P15"/>
  <c r="Q15" s="1"/>
  <c r="T15"/>
  <c r="U15" s="1"/>
  <c r="T7"/>
  <c r="U7" s="1"/>
  <c r="M7"/>
  <c r="M8"/>
  <c r="M9"/>
  <c r="M12"/>
  <c r="M13"/>
  <c r="M14"/>
  <c r="M15"/>
  <c r="C52" i="1"/>
  <c r="J34" i="2"/>
  <c r="I34"/>
  <c r="G34"/>
  <c r="E34"/>
  <c r="D34"/>
  <c r="B34"/>
  <c r="AF30"/>
  <c r="AF25"/>
  <c r="AF17"/>
  <c r="AF16"/>
  <c r="AF14"/>
  <c r="AF11"/>
  <c r="AD8"/>
  <c r="AF8" s="1"/>
  <c r="B52" i="1"/>
  <c r="L12"/>
  <c r="L10"/>
  <c r="L18"/>
  <c r="L16"/>
  <c r="L14"/>
  <c r="L8"/>
  <c r="L6"/>
  <c r="AF10" i="2"/>
  <c r="V10" i="3" l="1"/>
  <c r="V18"/>
  <c r="V20"/>
  <c r="V11"/>
  <c r="V17"/>
  <c r="V19"/>
  <c r="V21"/>
  <c r="V23"/>
  <c r="V25"/>
  <c r="V22"/>
  <c r="V24"/>
  <c r="V26"/>
  <c r="Q28"/>
  <c r="U28"/>
  <c r="T28"/>
  <c r="P28"/>
  <c r="V12"/>
  <c r="V9"/>
  <c r="V14"/>
  <c r="V7"/>
  <c r="AF34" i="2"/>
  <c r="V15" i="3"/>
  <c r="V13"/>
  <c r="V4"/>
  <c r="AD34" i="2"/>
  <c r="V8" i="3" l="1"/>
  <c r="V28" s="1"/>
</calcChain>
</file>

<file path=xl/sharedStrings.xml><?xml version="1.0" encoding="utf-8"?>
<sst xmlns="http://schemas.openxmlformats.org/spreadsheetml/2006/main" count="357" uniqueCount="213">
  <si>
    <t>ELECTION NIGHT DATA</t>
  </si>
  <si>
    <t xml:space="preserve">                        </t>
  </si>
  <si>
    <t>PAGE 1</t>
  </si>
  <si>
    <t>Precinct/District</t>
  </si>
  <si>
    <t>Active Voter Reg</t>
  </si>
  <si>
    <t>LCD #</t>
  </si>
  <si>
    <t>Provisional</t>
  </si>
  <si>
    <t>Spoiled</t>
  </si>
  <si>
    <t># Early</t>
  </si>
  <si>
    <t xml:space="preserve">Poll  </t>
  </si>
  <si>
    <t>Called in</t>
  </si>
  <si>
    <t xml:space="preserve">% of </t>
  </si>
  <si>
    <t xml:space="preserve">Modem </t>
  </si>
  <si>
    <t>Combined %</t>
  </si>
  <si>
    <t>#</t>
  </si>
  <si>
    <t>Ballots #</t>
  </si>
  <si>
    <t>Ballots</t>
  </si>
  <si>
    <t>List #</t>
  </si>
  <si>
    <t>Voter Turnout</t>
  </si>
  <si>
    <t>Results</t>
  </si>
  <si>
    <t>Transmitted</t>
  </si>
  <si>
    <t>1. AFTER RESULTS ARE ON WEB CALL (ES&amp;S 1-800-247-8683)</t>
  </si>
  <si>
    <t>A. GIVE NUMBER OF VOTES</t>
  </si>
  <si>
    <t>B. GIVE ANY PROBLEMS</t>
  </si>
  <si>
    <t>3. CALL RECORDERS OFFICE AFTER RESULTS ARE IN</t>
  </si>
  <si>
    <t>2. CALL BILL DOYLE : 623-561-8346</t>
  </si>
  <si>
    <t>Provisional Ballot Report</t>
  </si>
  <si>
    <t>Precinct</t>
  </si>
  <si>
    <t>Regular Provisional Ballots Received</t>
  </si>
  <si>
    <t>Conditional Provisional Ballots Received</t>
  </si>
  <si>
    <t>TOTAL Provisional ballots Received</t>
  </si>
  <si>
    <t>Ballot Went Through M100</t>
  </si>
  <si>
    <t>Regular Provisional Ballots Tabulated</t>
  </si>
  <si>
    <t>Conditional Provisional Ballots Tabulated</t>
  </si>
  <si>
    <t>TOTAL Provisional Ballots Tabulated</t>
  </si>
  <si>
    <t>Subtotal of Ballots NOT Tabulated</t>
  </si>
  <si>
    <t>Regular Provisional Ballots Rejected</t>
  </si>
  <si>
    <t>Condiditional Provisional Ballots Rejected</t>
  </si>
  <si>
    <t>Total Provisional Ballots Rejected</t>
  </si>
  <si>
    <t>Already Voted Early</t>
  </si>
  <si>
    <t>Ballot not Timely Received (absentee)</t>
  </si>
  <si>
    <t>Deceased</t>
  </si>
  <si>
    <t>Elector Challeged</t>
  </si>
  <si>
    <t>Incomplete Ballot Form</t>
  </si>
  <si>
    <t xml:space="preserve">Missing Ballot </t>
  </si>
  <si>
    <t>Multiple Ballots in One Envelope</t>
  </si>
  <si>
    <t>No ID Provided</t>
  </si>
  <si>
    <t>No Signature</t>
  </si>
  <si>
    <t>Non-Matching Signature</t>
  </si>
  <si>
    <t>Not Registered</t>
  </si>
  <si>
    <t>Registration Purged</t>
  </si>
  <si>
    <t>Wrong Jurisdiction</t>
  </si>
  <si>
    <t>Wrong Precinct</t>
  </si>
  <si>
    <t>Felony</t>
  </si>
  <si>
    <t xml:space="preserve">Other (specify) </t>
  </si>
  <si>
    <t>PROVISIONAL BALLOTS</t>
  </si>
  <si>
    <t>TOTAL BALLOTS</t>
  </si>
  <si>
    <t>SPOILED BALLOTS</t>
  </si>
  <si>
    <t>UNUSED BALLOTS</t>
  </si>
  <si>
    <t>REGULAR BALLOTS COUNTED</t>
  </si>
  <si>
    <t>BALLOTS REJECTED BY EARLY BOARD AS INCOMPLETE OR INSUFFICIENT</t>
  </si>
  <si>
    <t>PROVISIONAL BALLLOTS REJECTED</t>
  </si>
  <si>
    <t xml:space="preserve">TOTAL ALL BALLOTS CAST </t>
  </si>
  <si>
    <t>RECEIVING BOARD LOG</t>
  </si>
  <si>
    <t>DISTRICT</t>
  </si>
  <si>
    <t>SEAL # ISSUED</t>
  </si>
  <si>
    <t>SEAL # RETURNED</t>
  </si>
  <si>
    <t>TIME</t>
  </si>
  <si>
    <t>CONDITION</t>
  </si>
  <si>
    <t>B/M INITIAL</t>
  </si>
  <si>
    <t>NUMBER OF VOTING BOOTHS</t>
  </si>
  <si>
    <t>BLUE CANVAS BAG</t>
  </si>
  <si>
    <t>SUPPLY BOX</t>
  </si>
  <si>
    <t>METAL TRANSFER BOX</t>
  </si>
  <si>
    <t>BALLOT ON CALL</t>
  </si>
  <si>
    <t>BULLETIN</t>
  </si>
  <si>
    <t xml:space="preserve"> WIRE FRAMES</t>
  </si>
  <si>
    <t>PRECINCT/DISTRICT</t>
  </si>
  <si>
    <t># EARLY SENT TO RECORDER</t>
  </si>
  <si>
    <t># OF EARLY RECEIVED</t>
  </si>
  <si>
    <t># EARLY NOT FOR PRECINCT</t>
  </si>
  <si>
    <t># EARLY FOR PRECINCT</t>
  </si>
  <si>
    <t># REJECTED FOR PRECINCT</t>
  </si>
  <si>
    <t># EARLY RETURNED FROM RECORDER</t>
  </si>
  <si>
    <t># EARLY VERIFIED FOR COUNT</t>
  </si>
  <si>
    <t>COMMENTS/INITIALS</t>
  </si>
  <si>
    <t xml:space="preserve"># PROVISIONAL </t>
  </si>
  <si>
    <t># CONDITIONAL PROVISIONAL</t>
  </si>
  <si>
    <t>TOTAL #</t>
  </si>
  <si>
    <t># PROVISIONAL SENT TO RECORDER</t>
  </si>
  <si>
    <t># CONDITIONAL PROVISIONAL SENT TO RECORDER</t>
  </si>
  <si>
    <t># PROVISIONAL REJECTED</t>
  </si>
  <si>
    <t># CONDITIONAL PROVISIONAL REJECTED</t>
  </si>
  <si>
    <t># PROVISIONAL VERIFIED FOR COUNT</t>
  </si>
  <si>
    <t># CONDITIONAL PROVISIONAL VERIFIED FOR COUNT</t>
  </si>
  <si>
    <t>TOTAL # VERIFIED FOR COUNT</t>
  </si>
  <si>
    <t xml:space="preserve"> </t>
  </si>
  <si>
    <t>√</t>
  </si>
  <si>
    <t>TOTAL</t>
  </si>
  <si>
    <t xml:space="preserve">                       PRECINCTS BALLOTS</t>
  </si>
  <si>
    <t>M100'S</t>
  </si>
  <si>
    <t>BLUE BAGS</t>
  </si>
  <si>
    <t>SPOILED</t>
  </si>
  <si>
    <t xml:space="preserve"> REJECTED BALLOTS BY RECORDER</t>
  </si>
  <si>
    <t>AutoMARK/</t>
  </si>
  <si>
    <t>EARLY BALLOTS RETURNED</t>
  </si>
  <si>
    <t>VOTING REGION NO. 1</t>
  </si>
  <si>
    <t>VOTING REGION NO.2</t>
  </si>
  <si>
    <t>VOTING REGION NO. 4</t>
  </si>
  <si>
    <t>VOTING REGION NO. 5</t>
  </si>
  <si>
    <t>VOTING REGION NO. 6</t>
  </si>
  <si>
    <t>VOTING REGION NO. 7</t>
  </si>
  <si>
    <t>VOTING REGION NO. 8</t>
  </si>
  <si>
    <t>VOTING REGION NO. 9</t>
  </si>
  <si>
    <t>VOTING REGION NO. 10</t>
  </si>
  <si>
    <t>VOTING REGION NO. 11</t>
  </si>
  <si>
    <t>VOTING REGION NO. 12</t>
  </si>
  <si>
    <t>VOTING REGION NO. 13</t>
  </si>
  <si>
    <t>VOTING REGION NO. 14</t>
  </si>
  <si>
    <t>VOTING REGION NO. 15</t>
  </si>
  <si>
    <t>VOTING REGION NO. 16</t>
  </si>
  <si>
    <t>VOTING REGION NO. 17</t>
  </si>
  <si>
    <t>VOTING REGION NO. 18</t>
  </si>
  <si>
    <t>VOTING REGION NO. 19</t>
  </si>
  <si>
    <t>VOTING REGION NO. 20</t>
  </si>
  <si>
    <t>VOTING REGION NO. 21</t>
  </si>
  <si>
    <t>VOTING REGION NO. 2</t>
  </si>
  <si>
    <t>VOTING REGION NO. 3</t>
  </si>
  <si>
    <t>VOTING REGION NO. 22</t>
  </si>
  <si>
    <t>VOTING REGION NO.23</t>
  </si>
  <si>
    <t>VOTING REGION NO. 23</t>
  </si>
  <si>
    <t xml:space="preserve">02/28/12 EARLY DROPPED BALLOTS RECEIVED  </t>
  </si>
  <si>
    <t xml:space="preserve">                 02/28/2012 # SENT TO RECORDER</t>
  </si>
  <si>
    <t>Voting Region No. 1</t>
  </si>
  <si>
    <t>Voting Region No. 2</t>
  </si>
  <si>
    <t>Voting Region No. 3</t>
  </si>
  <si>
    <t>Voting Region No. 4</t>
  </si>
  <si>
    <t>Voting region No. 5</t>
  </si>
  <si>
    <t>Voting Region No. 6</t>
  </si>
  <si>
    <t>Voting Region No. 7</t>
  </si>
  <si>
    <t>Voting Region No. 8</t>
  </si>
  <si>
    <t>Voting region No. 9</t>
  </si>
  <si>
    <t>Voting Region No. 10</t>
  </si>
  <si>
    <t>Voting Region No. 11</t>
  </si>
  <si>
    <t>Voting Region No. 12</t>
  </si>
  <si>
    <t>Voting Region No. 13</t>
  </si>
  <si>
    <t>Voting Regionn No. 14</t>
  </si>
  <si>
    <t>Voting Region No. 15</t>
  </si>
  <si>
    <t>Voting Region No. 16</t>
  </si>
  <si>
    <t>Voting Region No. 17</t>
  </si>
  <si>
    <t>Voting Region No. 19</t>
  </si>
  <si>
    <t>Voting Region No. 20</t>
  </si>
  <si>
    <t>Voting Region No. 21</t>
  </si>
  <si>
    <t>Voting Region No. 22</t>
  </si>
  <si>
    <t>Voting Region No. 23</t>
  </si>
  <si>
    <t>Voting Region No. 3`</t>
  </si>
  <si>
    <t>Voting Region No. 5</t>
  </si>
  <si>
    <t>Voting Region No. 9</t>
  </si>
  <si>
    <t>Voting Region No. 14</t>
  </si>
  <si>
    <t>Voting Region No. 18</t>
  </si>
  <si>
    <t>1/5</t>
  </si>
  <si>
    <t>1/6</t>
  </si>
  <si>
    <t>1/3</t>
  </si>
  <si>
    <t>1/7</t>
  </si>
  <si>
    <t>1/8</t>
  </si>
  <si>
    <t>1/11</t>
  </si>
  <si>
    <t>1/9</t>
  </si>
  <si>
    <t>x</t>
  </si>
  <si>
    <t>VOTING REGION NO.17</t>
  </si>
  <si>
    <t># REJECTED PROVISONAL/ CONDIDTIONAL</t>
  </si>
  <si>
    <t>Voting Region No. 2 has 3 ballots from Pima County</t>
  </si>
  <si>
    <t>Voting Region No. 22 has ____  ballots for the March Election</t>
  </si>
  <si>
    <t>Ineligible to Vote (not reg REP or Green)</t>
  </si>
  <si>
    <t>VOTING REGIONS  No. 5 AND 10 BOTH HAD BALLOT GO THROUGH THE M100</t>
  </si>
  <si>
    <t>Voting Region</t>
  </si>
  <si>
    <t>Precincts</t>
  </si>
  <si>
    <t>Benson, J-Six</t>
  </si>
  <si>
    <t>Post Ranch,  Pomerene/ Dragoon</t>
  </si>
  <si>
    <t>San Pedro,  St. David</t>
  </si>
  <si>
    <t>Bisbee, Naco</t>
  </si>
  <si>
    <t>Bowie, San Simon</t>
  </si>
  <si>
    <t>Cochise, Pearce, Sunizona</t>
  </si>
  <si>
    <t>Douglas</t>
  </si>
  <si>
    <t>Greater San Pedro, Moson</t>
  </si>
  <si>
    <t>Hereford, Palominas</t>
  </si>
  <si>
    <t>Huachuca, Whetstone</t>
  </si>
  <si>
    <t>McNeal, Webb</t>
  </si>
  <si>
    <t>Portal</t>
  </si>
  <si>
    <t>Avendia Del Sol, Charleston, Pueblo Del Sol</t>
  </si>
  <si>
    <t>Buffalo Soldier,  Country Club</t>
  </si>
  <si>
    <t>Busby, Central Business, Fort, Middle School</t>
  </si>
  <si>
    <t>Carmelita, Carmichael, Fry, Vista Village</t>
  </si>
  <si>
    <t>Cloud, College, Hopi</t>
  </si>
  <si>
    <t>Estates, Snyder</t>
  </si>
  <si>
    <t>Ramsey, Village One, Yaqui</t>
  </si>
  <si>
    <t>Town &amp; Country, Village Meadows</t>
  </si>
  <si>
    <t>Tombstone</t>
  </si>
  <si>
    <t>Kansas Settlement, Playa</t>
  </si>
  <si>
    <t>Stewart, Willcox</t>
  </si>
  <si>
    <r>
      <t xml:space="preserve">                                </t>
    </r>
    <r>
      <rPr>
        <b/>
        <sz val="12"/>
        <rFont val="Arial"/>
        <family val="2"/>
      </rPr>
      <t xml:space="preserve"> EARLY BALLOTS</t>
    </r>
  </si>
  <si>
    <t>*1</t>
  </si>
  <si>
    <t>*12</t>
  </si>
  <si>
    <t xml:space="preserve">*BALLOTS WENT THROUGH M100 </t>
  </si>
  <si>
    <t>TOTAL BALOTS ISSUED                       TO COUNTY RECORDER</t>
  </si>
  <si>
    <t>BALLOTS DISRIBUTED                       FOR EARLY VOTING</t>
  </si>
  <si>
    <t>UNUSED BALLOTS RETURNED             TO BOARD OF SUPERVIORS</t>
  </si>
  <si>
    <t xml:space="preserve">BALLOTS FROM COUNTY RECORDER TO EARLY BOARD </t>
  </si>
  <si>
    <t>EARLY BALLOTS TO BE                   COUNTED (CAST)</t>
  </si>
  <si>
    <t>TOTAL EARLY                            BALLOTS COUNTED</t>
  </si>
  <si>
    <t>PROVISIONAL BALLOTS                         COUNTED</t>
  </si>
  <si>
    <t>TOTAL PRECINCT                              BALLOTS CAST</t>
  </si>
  <si>
    <t>PROVISIONAL BALLOTS                     TO BE COUNTED (CAST)</t>
  </si>
  <si>
    <t>BALLOTS ISSUED                                      TO PRECINCT</t>
  </si>
</sst>
</file>

<file path=xl/styles.xml><?xml version="1.0" encoding="utf-8"?>
<styleSheet xmlns="http://schemas.openxmlformats.org/spreadsheetml/2006/main">
  <fonts count="77">
    <font>
      <sz val="10"/>
      <name val="Arial"/>
    </font>
    <font>
      <sz val="10"/>
      <name val="Arial"/>
      <family val="2"/>
    </font>
    <font>
      <b/>
      <u/>
      <sz val="16"/>
      <name val="Arial Narrow"/>
      <family val="2"/>
    </font>
    <font>
      <sz val="16"/>
      <name val="Arial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6"/>
      <name val="Arial Narrow"/>
      <family val="2"/>
    </font>
    <font>
      <sz val="16"/>
      <color indexed="10"/>
      <name val="Arial"/>
      <family val="2"/>
    </font>
    <font>
      <sz val="16"/>
      <color indexed="12"/>
      <name val="Arial Narrow"/>
      <family val="2"/>
    </font>
    <font>
      <sz val="16"/>
      <color indexed="10"/>
      <name val="Arial Narrow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12"/>
      <color indexed="50"/>
      <name val="Times New Roman"/>
      <family val="1"/>
    </font>
    <font>
      <sz val="16"/>
      <color indexed="12"/>
      <name val="Arial"/>
      <family val="2"/>
    </font>
    <font>
      <sz val="10"/>
      <color indexed="10"/>
      <name val="Arial"/>
      <family val="2"/>
    </font>
    <font>
      <b/>
      <sz val="12"/>
      <color indexed="12"/>
      <name val="Times New Roman"/>
      <family val="1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2"/>
      <color indexed="10"/>
      <name val="Arial Narrow"/>
      <family val="2"/>
    </font>
    <font>
      <sz val="12"/>
      <color indexed="10"/>
      <name val="Arial Narrow"/>
      <family val="2"/>
    </font>
    <font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57"/>
      <name val="Arial"/>
      <family val="2"/>
    </font>
    <font>
      <sz val="16"/>
      <color indexed="10"/>
      <name val="Arial"/>
      <family val="2"/>
    </font>
    <font>
      <b/>
      <sz val="12"/>
      <color indexed="12"/>
      <name val="Arial Narrow"/>
      <family val="2"/>
    </font>
    <font>
      <b/>
      <sz val="11"/>
      <color indexed="12"/>
      <name val="Arial Narrow"/>
      <family val="2"/>
    </font>
    <font>
      <b/>
      <sz val="11"/>
      <color indexed="12"/>
      <name val="Arial"/>
      <family val="2"/>
    </font>
    <font>
      <sz val="16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21"/>
      <name val="Arial"/>
      <family val="2"/>
    </font>
    <font>
      <b/>
      <sz val="16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8"/>
      <color indexed="10"/>
      <name val="Arial"/>
      <family val="2"/>
    </font>
    <font>
      <sz val="18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indexed="10"/>
      <name val="Times New Roman"/>
      <family val="1"/>
    </font>
    <font>
      <sz val="14"/>
      <name val="Times New Roman"/>
      <family val="1"/>
    </font>
    <font>
      <b/>
      <sz val="18"/>
      <color theme="3" tint="0.39997558519241921"/>
      <name val="Arial"/>
      <family val="2"/>
    </font>
    <font>
      <sz val="18"/>
      <color indexed="10"/>
      <name val="Arial Narrow"/>
      <family val="2"/>
    </font>
    <font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indexed="10"/>
      <name val="Arial Narrow"/>
      <family val="2"/>
    </font>
    <font>
      <sz val="18"/>
      <color rgb="FFFF0000"/>
      <name val="Arial"/>
      <family val="2"/>
    </font>
    <font>
      <b/>
      <sz val="12"/>
      <color rgb="FFFF0000"/>
      <name val="Arial Narrow"/>
      <family val="2"/>
    </font>
    <font>
      <b/>
      <sz val="18"/>
      <color rgb="FFFF0000"/>
      <name val="Arial Narrow"/>
      <family val="2"/>
    </font>
    <font>
      <sz val="18"/>
      <color rgb="FFFF0000"/>
      <name val="Arial Narrow"/>
      <family val="2"/>
    </font>
    <font>
      <b/>
      <sz val="14"/>
      <name val="Times New Roman"/>
      <family val="1"/>
    </font>
    <font>
      <b/>
      <sz val="14"/>
      <name val="Arial"/>
      <family val="2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1" fillId="0" borderId="0" xfId="0" applyFont="1" applyAlignment="1">
      <alignment horizontal="center"/>
    </xf>
    <xf numFmtId="15" fontId="5" fillId="0" borderId="0" xfId="0" applyNumberFormat="1" applyFont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2" xfId="0" applyFont="1" applyFill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3" fillId="0" borderId="4" xfId="0" applyFont="1" applyBorder="1"/>
    <xf numFmtId="0" fontId="7" fillId="0" borderId="7" xfId="0" applyFont="1" applyBorder="1" applyAlignment="1">
      <alignment horizontal="center" wrapText="1"/>
    </xf>
    <xf numFmtId="0" fontId="0" fillId="0" borderId="6" xfId="0" applyBorder="1"/>
    <xf numFmtId="0" fontId="14" fillId="0" borderId="0" xfId="0" applyFont="1"/>
    <xf numFmtId="0" fontId="0" fillId="0" borderId="0" xfId="0" applyAlignment="1">
      <alignment textRotation="90" wrapText="1"/>
    </xf>
    <xf numFmtId="0" fontId="15" fillId="0" borderId="0" xfId="0" applyFont="1"/>
    <xf numFmtId="0" fontId="0" fillId="0" borderId="0" xfId="0" applyAlignment="1">
      <alignment textRotation="1" wrapText="1"/>
    </xf>
    <xf numFmtId="0" fontId="0" fillId="0" borderId="8" xfId="0" applyBorder="1" applyAlignment="1">
      <alignment textRotation="90" wrapText="1"/>
    </xf>
    <xf numFmtId="0" fontId="15" fillId="0" borderId="8" xfId="0" applyFont="1" applyBorder="1" applyAlignment="1">
      <alignment textRotation="90" wrapText="1"/>
    </xf>
    <xf numFmtId="0" fontId="15" fillId="0" borderId="6" xfId="0" applyFont="1" applyBorder="1" applyAlignment="1">
      <alignment horizontal="center" textRotation="90"/>
    </xf>
    <xf numFmtId="0" fontId="0" fillId="0" borderId="6" xfId="0" applyBorder="1" applyAlignment="1">
      <alignment horizontal="center" textRotation="90" wrapText="1" readingOrder="1"/>
    </xf>
    <xf numFmtId="0" fontId="0" fillId="0" borderId="6" xfId="0" applyBorder="1" applyAlignment="1">
      <alignment horizontal="center" textRotation="90" wrapText="1"/>
    </xf>
    <xf numFmtId="0" fontId="15" fillId="0" borderId="6" xfId="0" applyFont="1" applyBorder="1" applyAlignment="1">
      <alignment textRotation="90" wrapText="1"/>
    </xf>
    <xf numFmtId="0" fontId="0" fillId="0" borderId="6" xfId="0" applyBorder="1" applyAlignment="1">
      <alignment textRotation="90" wrapText="1"/>
    </xf>
    <xf numFmtId="0" fontId="0" fillId="2" borderId="9" xfId="0" applyFill="1" applyBorder="1"/>
    <xf numFmtId="0" fontId="0" fillId="0" borderId="8" xfId="0" applyBorder="1" applyAlignment="1">
      <alignment horizontal="center" textRotation="90" wrapText="1"/>
    </xf>
    <xf numFmtId="0" fontId="15" fillId="0" borderId="9" xfId="0" applyFont="1" applyBorder="1" applyAlignment="1">
      <alignment textRotation="90" wrapText="1"/>
    </xf>
    <xf numFmtId="0" fontId="0" fillId="3" borderId="9" xfId="0" applyFill="1" applyBorder="1"/>
    <xf numFmtId="0" fontId="0" fillId="3" borderId="0" xfId="0" applyFill="1"/>
    <xf numFmtId="0" fontId="0" fillId="2" borderId="0" xfId="0" applyFill="1"/>
    <xf numFmtId="0" fontId="0" fillId="0" borderId="3" xfId="0" applyBorder="1" applyAlignment="1">
      <alignment textRotation="90" wrapText="1"/>
    </xf>
    <xf numFmtId="0" fontId="0" fillId="0" borderId="3" xfId="0" applyBorder="1" applyAlignment="1">
      <alignment horizontal="center" textRotation="90" wrapText="1"/>
    </xf>
    <xf numFmtId="0" fontId="16" fillId="0" borderId="6" xfId="0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6" fillId="2" borderId="0" xfId="0" applyFont="1" applyFill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0" borderId="6" xfId="0" applyFont="1" applyBorder="1" applyAlignment="1">
      <alignment horizontal="center" textRotation="90" wrapText="1"/>
    </xf>
    <xf numFmtId="0" fontId="0" fillId="0" borderId="10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23" fillId="0" borderId="0" xfId="0" applyFont="1"/>
    <xf numFmtId="0" fontId="13" fillId="0" borderId="15" xfId="0" applyFont="1" applyBorder="1" applyAlignment="1">
      <alignment horizontal="center"/>
    </xf>
    <xf numFmtId="0" fontId="24" fillId="0" borderId="5" xfId="0" applyFont="1" applyBorder="1"/>
    <xf numFmtId="0" fontId="24" fillId="0" borderId="6" xfId="0" applyFont="1" applyBorder="1"/>
    <xf numFmtId="0" fontId="13" fillId="0" borderId="17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25" fillId="0" borderId="0" xfId="0" applyFont="1"/>
    <xf numFmtId="0" fontId="26" fillId="0" borderId="0" xfId="0" applyFont="1"/>
    <xf numFmtId="0" fontId="25" fillId="0" borderId="6" xfId="0" applyFont="1" applyBorder="1"/>
    <xf numFmtId="0" fontId="25" fillId="0" borderId="6" xfId="0" applyFont="1" applyBorder="1" applyAlignment="1">
      <alignment textRotation="90" wrapText="1"/>
    </xf>
    <xf numFmtId="0" fontId="25" fillId="4" borderId="18" xfId="0" applyFont="1" applyFill="1" applyBorder="1"/>
    <xf numFmtId="0" fontId="25" fillId="4" borderId="19" xfId="0" applyFont="1" applyFill="1" applyBorder="1"/>
    <xf numFmtId="0" fontId="25" fillId="4" borderId="20" xfId="0" applyFont="1" applyFill="1" applyBorder="1"/>
    <xf numFmtId="0" fontId="25" fillId="4" borderId="21" xfId="0" applyFont="1" applyFill="1" applyBorder="1"/>
    <xf numFmtId="0" fontId="25" fillId="4" borderId="0" xfId="0" applyFont="1" applyFill="1" applyBorder="1"/>
    <xf numFmtId="0" fontId="25" fillId="4" borderId="7" xfId="0" applyFont="1" applyFill="1" applyBorder="1"/>
    <xf numFmtId="0" fontId="25" fillId="0" borderId="6" xfId="0" applyFont="1" applyBorder="1" applyAlignment="1">
      <alignment horizontal="left" textRotation="90" wrapText="1"/>
    </xf>
    <xf numFmtId="0" fontId="25" fillId="0" borderId="6" xfId="0" applyFont="1" applyBorder="1" applyAlignment="1">
      <alignment horizontal="center" textRotation="90" wrapText="1"/>
    </xf>
    <xf numFmtId="0" fontId="27" fillId="4" borderId="19" xfId="0" applyFont="1" applyFill="1" applyBorder="1"/>
    <xf numFmtId="0" fontId="28" fillId="0" borderId="0" xfId="0" applyFont="1"/>
    <xf numFmtId="0" fontId="25" fillId="0" borderId="6" xfId="0" applyFont="1" applyBorder="1" applyAlignment="1">
      <alignment wrapText="1"/>
    </xf>
    <xf numFmtId="0" fontId="29" fillId="5" borderId="22" xfId="0" applyFont="1" applyFill="1" applyBorder="1"/>
    <xf numFmtId="0" fontId="25" fillId="5" borderId="22" xfId="0" applyFont="1" applyFill="1" applyBorder="1"/>
    <xf numFmtId="0" fontId="0" fillId="5" borderId="22" xfId="0" applyFill="1" applyBorder="1"/>
    <xf numFmtId="0" fontId="12" fillId="0" borderId="16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18" fontId="12" fillId="0" borderId="6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2" fillId="0" borderId="6" xfId="0" applyFont="1" applyBorder="1"/>
    <xf numFmtId="0" fontId="32" fillId="4" borderId="2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4" borderId="21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35" fillId="4" borderId="7" xfId="0" applyFont="1" applyFill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4" borderId="21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6" fillId="4" borderId="7" xfId="0" applyFont="1" applyFill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5" fillId="4" borderId="11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0" fontId="35" fillId="4" borderId="14" xfId="0" applyFont="1" applyFill="1" applyBorder="1" applyAlignment="1">
      <alignment horizontal="center"/>
    </xf>
    <xf numFmtId="0" fontId="36" fillId="4" borderId="11" xfId="0" applyFont="1" applyFill="1" applyBorder="1" applyAlignment="1">
      <alignment horizontal="center"/>
    </xf>
    <xf numFmtId="0" fontId="36" fillId="4" borderId="8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14" fontId="26" fillId="0" borderId="0" xfId="0" applyNumberFormat="1" applyFont="1"/>
    <xf numFmtId="0" fontId="13" fillId="0" borderId="15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10" fontId="8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32" fillId="0" borderId="6" xfId="0" applyFont="1" applyFill="1" applyBorder="1"/>
    <xf numFmtId="0" fontId="0" fillId="0" borderId="0" xfId="0" applyFill="1"/>
    <xf numFmtId="0" fontId="16" fillId="0" borderId="18" xfId="0" applyFont="1" applyFill="1" applyBorder="1" applyAlignment="1">
      <alignment horizontal="center"/>
    </xf>
    <xf numFmtId="0" fontId="25" fillId="0" borderId="6" xfId="0" applyFont="1" applyFill="1" applyBorder="1"/>
    <xf numFmtId="0" fontId="25" fillId="6" borderId="6" xfId="0" applyFont="1" applyFill="1" applyBorder="1" applyAlignment="1">
      <alignment horizontal="center" textRotation="90" wrapText="1"/>
    </xf>
    <xf numFmtId="0" fontId="25" fillId="6" borderId="6" xfId="0" applyFont="1" applyFill="1" applyBorder="1"/>
    <xf numFmtId="0" fontId="32" fillId="6" borderId="6" xfId="0" applyFont="1" applyFill="1" applyBorder="1" applyAlignment="1">
      <alignment horizontal="center"/>
    </xf>
    <xf numFmtId="0" fontId="35" fillId="6" borderId="6" xfId="0" applyFont="1" applyFill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49" fillId="4" borderId="21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9" fillId="4" borderId="7" xfId="0" applyFont="1" applyFill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49" fillId="0" borderId="6" xfId="0" applyFont="1" applyBorder="1" applyAlignment="1">
      <alignment horizontal="center" wrapText="1"/>
    </xf>
    <xf numFmtId="0" fontId="49" fillId="0" borderId="13" xfId="0" applyFont="1" applyBorder="1" applyAlignment="1">
      <alignment horizontal="center"/>
    </xf>
    <xf numFmtId="0" fontId="42" fillId="0" borderId="6" xfId="0" applyFont="1" applyBorder="1"/>
    <xf numFmtId="0" fontId="3" fillId="0" borderId="6" xfId="0" applyFont="1" applyBorder="1"/>
    <xf numFmtId="0" fontId="8" fillId="0" borderId="6" xfId="0" applyFont="1" applyBorder="1" applyAlignment="1">
      <alignment horizontal="right"/>
    </xf>
    <xf numFmtId="0" fontId="42" fillId="0" borderId="6" xfId="0" applyFont="1" applyBorder="1" applyAlignment="1">
      <alignment horizontal="right"/>
    </xf>
    <xf numFmtId="0" fontId="52" fillId="5" borderId="3" xfId="0" applyFont="1" applyFill="1" applyBorder="1"/>
    <xf numFmtId="0" fontId="52" fillId="0" borderId="6" xfId="0" applyFont="1" applyBorder="1" applyAlignment="1">
      <alignment horizontal="center"/>
    </xf>
    <xf numFmtId="0" fontId="52" fillId="5" borderId="3" xfId="0" applyFont="1" applyFill="1" applyBorder="1" applyAlignment="1">
      <alignment horizontal="center"/>
    </xf>
    <xf numFmtId="0" fontId="52" fillId="0" borderId="6" xfId="0" applyFont="1" applyFill="1" applyBorder="1" applyAlignment="1">
      <alignment horizontal="center"/>
    </xf>
    <xf numFmtId="0" fontId="52" fillId="0" borderId="6" xfId="0" applyFont="1" applyBorder="1" applyAlignment="1">
      <alignment horizontal="right"/>
    </xf>
    <xf numFmtId="0" fontId="52" fillId="0" borderId="6" xfId="0" applyFont="1" applyFill="1" applyBorder="1" applyAlignment="1">
      <alignment horizontal="right"/>
    </xf>
    <xf numFmtId="0" fontId="0" fillId="2" borderId="3" xfId="0" applyFill="1" applyBorder="1"/>
    <xf numFmtId="0" fontId="34" fillId="2" borderId="3" xfId="0" applyFont="1" applyFill="1" applyBorder="1" applyAlignment="1">
      <alignment horizontal="center"/>
    </xf>
    <xf numFmtId="0" fontId="0" fillId="2" borderId="13" xfId="0" applyFill="1" applyBorder="1"/>
    <xf numFmtId="0" fontId="8" fillId="0" borderId="6" xfId="0" applyFont="1" applyFill="1" applyBorder="1"/>
    <xf numFmtId="0" fontId="0" fillId="0" borderId="6" xfId="0" applyFill="1" applyBorder="1"/>
    <xf numFmtId="0" fontId="30" fillId="0" borderId="6" xfId="0" applyFont="1" applyFill="1" applyBorder="1" applyAlignment="1"/>
    <xf numFmtId="0" fontId="54" fillId="0" borderId="6" xfId="0" applyFont="1" applyBorder="1"/>
    <xf numFmtId="0" fontId="55" fillId="0" borderId="6" xfId="0" applyFont="1" applyBorder="1"/>
    <xf numFmtId="14" fontId="25" fillId="0" borderId="0" xfId="0" applyNumberFormat="1" applyFont="1"/>
    <xf numFmtId="0" fontId="56" fillId="0" borderId="6" xfId="0" applyFont="1" applyBorder="1"/>
    <xf numFmtId="0" fontId="56" fillId="0" borderId="6" xfId="0" applyFont="1" applyFill="1" applyBorder="1"/>
    <xf numFmtId="0" fontId="57" fillId="0" borderId="6" xfId="0" applyFont="1" applyFill="1" applyBorder="1"/>
    <xf numFmtId="14" fontId="58" fillId="0" borderId="0" xfId="0" applyNumberFormat="1" applyFont="1"/>
    <xf numFmtId="0" fontId="59" fillId="0" borderId="0" xfId="0" applyFont="1"/>
    <xf numFmtId="14" fontId="59" fillId="0" borderId="0" xfId="0" applyNumberFormat="1" applyFont="1"/>
    <xf numFmtId="0" fontId="56" fillId="0" borderId="0" xfId="0" applyFont="1" applyFill="1" applyBorder="1"/>
    <xf numFmtId="0" fontId="52" fillId="0" borderId="0" xfId="0" applyFont="1" applyFill="1" applyBorder="1" applyAlignment="1">
      <alignment horizontal="right"/>
    </xf>
    <xf numFmtId="0" fontId="52" fillId="0" borderId="0" xfId="0" applyFont="1" applyFill="1" applyBorder="1" applyAlignment="1">
      <alignment horizontal="center"/>
    </xf>
    <xf numFmtId="0" fontId="53" fillId="0" borderId="0" xfId="0" applyFont="1" applyBorder="1" applyAlignment="1">
      <alignment horizontal="right"/>
    </xf>
    <xf numFmtId="0" fontId="53" fillId="0" borderId="0" xfId="0" applyFont="1" applyFill="1" applyBorder="1" applyAlignment="1">
      <alignment horizontal="right"/>
    </xf>
    <xf numFmtId="0" fontId="53" fillId="0" borderId="0" xfId="0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9" xfId="0" applyFont="1" applyFill="1" applyBorder="1" applyAlignment="1">
      <alignment horizontal="center"/>
    </xf>
    <xf numFmtId="0" fontId="0" fillId="0" borderId="9" xfId="0" applyFill="1" applyBorder="1"/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textRotation="90" wrapText="1"/>
    </xf>
    <xf numFmtId="0" fontId="16" fillId="0" borderId="9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textRotation="255" wrapText="1"/>
    </xf>
    <xf numFmtId="0" fontId="16" fillId="0" borderId="20" xfId="0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wrapText="1"/>
    </xf>
    <xf numFmtId="0" fontId="34" fillId="0" borderId="10" xfId="0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4" fillId="0" borderId="6" xfId="0" applyFont="1" applyBorder="1" applyAlignment="1">
      <alignment horizontal="left" wrapText="1"/>
    </xf>
    <xf numFmtId="0" fontId="60" fillId="0" borderId="13" xfId="0" applyFont="1" applyBorder="1" applyAlignment="1"/>
    <xf numFmtId="0" fontId="54" fillId="0" borderId="5" xfId="0" applyFont="1" applyBorder="1" applyAlignment="1"/>
    <xf numFmtId="0" fontId="61" fillId="0" borderId="5" xfId="0" applyFont="1" applyBorder="1" applyAlignment="1">
      <alignment horizontal="right"/>
    </xf>
    <xf numFmtId="0" fontId="54" fillId="0" borderId="5" xfId="0" applyFont="1" applyBorder="1" applyAlignment="1">
      <alignment horizontal="right"/>
    </xf>
    <xf numFmtId="10" fontId="54" fillId="0" borderId="2" xfId="0" applyNumberFormat="1" applyFont="1" applyBorder="1" applyAlignment="1">
      <alignment horizontal="center"/>
    </xf>
    <xf numFmtId="0" fontId="61" fillId="0" borderId="2" xfId="0" applyFont="1" applyBorder="1" applyAlignment="1">
      <alignment horizontal="center"/>
    </xf>
    <xf numFmtId="9" fontId="61" fillId="0" borderId="2" xfId="1" applyFont="1" applyBorder="1" applyAlignment="1">
      <alignment horizontal="center"/>
    </xf>
    <xf numFmtId="10" fontId="54" fillId="0" borderId="6" xfId="0" applyNumberFormat="1" applyFont="1" applyBorder="1"/>
    <xf numFmtId="0" fontId="62" fillId="7" borderId="6" xfId="0" applyFont="1" applyFill="1" applyBorder="1" applyAlignment="1">
      <alignment horizontal="left"/>
    </xf>
    <xf numFmtId="0" fontId="60" fillId="7" borderId="14" xfId="0" applyFont="1" applyFill="1" applyBorder="1" applyAlignment="1"/>
    <xf numFmtId="0" fontId="54" fillId="7" borderId="13" xfId="0" applyFont="1" applyFill="1" applyBorder="1" applyAlignment="1"/>
    <xf numFmtId="0" fontId="61" fillId="7" borderId="13" xfId="0" applyFont="1" applyFill="1" applyBorder="1" applyAlignment="1">
      <alignment horizontal="right"/>
    </xf>
    <xf numFmtId="0" fontId="63" fillId="7" borderId="11" xfId="0" applyFont="1" applyFill="1" applyBorder="1" applyAlignment="1">
      <alignment horizontal="right"/>
    </xf>
    <xf numFmtId="0" fontId="63" fillId="7" borderId="6" xfId="0" applyFont="1" applyFill="1" applyBorder="1" applyAlignment="1">
      <alignment horizontal="center"/>
    </xf>
    <xf numFmtId="0" fontId="64" fillId="7" borderId="6" xfId="0" applyFont="1" applyFill="1" applyBorder="1" applyAlignment="1">
      <alignment horizontal="center"/>
    </xf>
    <xf numFmtId="10" fontId="54" fillId="7" borderId="10" xfId="0" applyNumberFormat="1" applyFont="1" applyFill="1" applyBorder="1"/>
    <xf numFmtId="0" fontId="60" fillId="0" borderId="6" xfId="0" applyFont="1" applyBorder="1" applyAlignment="1"/>
    <xf numFmtId="0" fontId="54" fillId="0" borderId="6" xfId="0" applyFont="1" applyBorder="1" applyAlignment="1"/>
    <xf numFmtId="0" fontId="61" fillId="0" borderId="6" xfId="0" applyFont="1" applyBorder="1" applyAlignment="1">
      <alignment horizontal="right"/>
    </xf>
    <xf numFmtId="0" fontId="54" fillId="0" borderId="6" xfId="0" applyFont="1" applyBorder="1" applyAlignment="1">
      <alignment horizontal="center"/>
    </xf>
    <xf numFmtId="0" fontId="61" fillId="0" borderId="6" xfId="0" applyFont="1" applyBorder="1" applyAlignment="1">
      <alignment horizontal="center"/>
    </xf>
    <xf numFmtId="0" fontId="54" fillId="0" borderId="6" xfId="0" applyFont="1" applyBorder="1" applyAlignment="1">
      <alignment horizontal="right"/>
    </xf>
    <xf numFmtId="10" fontId="54" fillId="0" borderId="6" xfId="0" applyNumberFormat="1" applyFont="1" applyBorder="1" applyAlignment="1">
      <alignment horizontal="center"/>
    </xf>
    <xf numFmtId="0" fontId="54" fillId="7" borderId="6" xfId="0" applyFont="1" applyFill="1" applyBorder="1" applyAlignment="1">
      <alignment horizontal="left" wrapText="1"/>
    </xf>
    <xf numFmtId="0" fontId="60" fillId="7" borderId="6" xfId="0" applyFont="1" applyFill="1" applyBorder="1" applyAlignment="1"/>
    <xf numFmtId="0" fontId="54" fillId="7" borderId="6" xfId="0" applyFont="1" applyFill="1" applyBorder="1" applyAlignment="1"/>
    <xf numFmtId="0" fontId="61" fillId="7" borderId="6" xfId="0" applyFont="1" applyFill="1" applyBorder="1" applyAlignment="1">
      <alignment horizontal="right"/>
    </xf>
    <xf numFmtId="0" fontId="54" fillId="7" borderId="6" xfId="0" applyFont="1" applyFill="1" applyBorder="1" applyAlignment="1">
      <alignment horizontal="center"/>
    </xf>
    <xf numFmtId="0" fontId="61" fillId="7" borderId="6" xfId="0" applyFont="1" applyFill="1" applyBorder="1" applyAlignment="1">
      <alignment horizontal="center"/>
    </xf>
    <xf numFmtId="0" fontId="54" fillId="7" borderId="9" xfId="0" applyFont="1" applyFill="1" applyBorder="1" applyAlignment="1">
      <alignment horizontal="right"/>
    </xf>
    <xf numFmtId="10" fontId="54" fillId="7" borderId="6" xfId="0" applyNumberFormat="1" applyFont="1" applyFill="1" applyBorder="1" applyAlignment="1">
      <alignment horizontal="center"/>
    </xf>
    <xf numFmtId="10" fontId="54" fillId="7" borderId="6" xfId="0" applyNumberFormat="1" applyFont="1" applyFill="1" applyBorder="1"/>
    <xf numFmtId="0" fontId="54" fillId="0" borderId="6" xfId="0" applyFont="1" applyBorder="1" applyAlignment="1">
      <alignment wrapText="1"/>
    </xf>
    <xf numFmtId="0" fontId="54" fillId="0" borderId="9" xfId="0" applyFont="1" applyBorder="1" applyAlignment="1">
      <alignment horizontal="right"/>
    </xf>
    <xf numFmtId="0" fontId="54" fillId="7" borderId="6" xfId="0" applyFont="1" applyFill="1" applyBorder="1" applyAlignment="1">
      <alignment wrapText="1"/>
    </xf>
    <xf numFmtId="0" fontId="54" fillId="7" borderId="6" xfId="0" applyFont="1" applyFill="1" applyBorder="1" applyAlignment="1">
      <alignment horizontal="right"/>
    </xf>
    <xf numFmtId="0" fontId="54" fillId="7" borderId="6" xfId="0" applyFont="1" applyFill="1" applyBorder="1"/>
    <xf numFmtId="0" fontId="55" fillId="7" borderId="6" xfId="0" applyFont="1" applyFill="1" applyBorder="1"/>
    <xf numFmtId="0" fontId="62" fillId="7" borderId="6" xfId="0" applyFont="1" applyFill="1" applyBorder="1"/>
    <xf numFmtId="0" fontId="55" fillId="7" borderId="0" xfId="0" applyFont="1" applyFill="1"/>
    <xf numFmtId="0" fontId="60" fillId="7" borderId="0" xfId="0" applyFont="1" applyFill="1"/>
    <xf numFmtId="10" fontId="54" fillId="7" borderId="22" xfId="0" applyNumberFormat="1" applyFont="1" applyFill="1" applyBorder="1"/>
    <xf numFmtId="0" fontId="65" fillId="0" borderId="6" xfId="0" applyFont="1" applyBorder="1"/>
    <xf numFmtId="0" fontId="60" fillId="0" borderId="6" xfId="0" applyFont="1" applyBorder="1"/>
    <xf numFmtId="0" fontId="54" fillId="0" borderId="6" xfId="0" applyFont="1" applyFill="1" applyBorder="1"/>
    <xf numFmtId="0" fontId="60" fillId="0" borderId="6" xfId="0" applyFont="1" applyFill="1" applyBorder="1" applyAlignment="1"/>
    <xf numFmtId="0" fontId="24" fillId="8" borderId="6" xfId="0" applyFont="1" applyFill="1" applyBorder="1"/>
    <xf numFmtId="0" fontId="24" fillId="0" borderId="16" xfId="0" applyFont="1" applyBorder="1"/>
    <xf numFmtId="0" fontId="66" fillId="0" borderId="16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0" fillId="0" borderId="16" xfId="0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24" fillId="0" borderId="0" xfId="0" applyFont="1" applyBorder="1"/>
    <xf numFmtId="0" fontId="22" fillId="0" borderId="0" xfId="0" applyFont="1" applyBorder="1" applyAlignment="1">
      <alignment horizontal="center"/>
    </xf>
    <xf numFmtId="10" fontId="43" fillId="0" borderId="0" xfId="0" quotePrefix="1" applyNumberFormat="1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10" fontId="43" fillId="0" borderId="0" xfId="0" applyNumberFormat="1" applyFont="1" applyBorder="1" applyAlignment="1">
      <alignment horizontal="center"/>
    </xf>
    <xf numFmtId="1" fontId="43" fillId="0" borderId="0" xfId="0" quotePrefix="1" applyNumberFormat="1" applyFont="1" applyBorder="1" applyAlignment="1">
      <alignment horizontal="center"/>
    </xf>
    <xf numFmtId="0" fontId="39" fillId="0" borderId="0" xfId="0" applyFont="1" applyBorder="1" applyAlignment="1">
      <alignment wrapText="1"/>
    </xf>
    <xf numFmtId="0" fontId="39" fillId="0" borderId="0" xfId="0" applyFont="1" applyFill="1" applyBorder="1" applyAlignment="1">
      <alignment wrapText="1"/>
    </xf>
    <xf numFmtId="0" fontId="19" fillId="0" borderId="0" xfId="0" applyFont="1" applyBorder="1" applyAlignment="1"/>
    <xf numFmtId="0" fontId="19" fillId="0" borderId="0" xfId="0" applyFont="1" applyBorder="1"/>
    <xf numFmtId="0" fontId="24" fillId="8" borderId="0" xfId="0" applyFont="1" applyFill="1" applyBorder="1"/>
    <xf numFmtId="0" fontId="22" fillId="0" borderId="0" xfId="0" quotePrefix="1" applyFont="1" applyBorder="1" applyAlignment="1">
      <alignment horizontal="center"/>
    </xf>
    <xf numFmtId="10" fontId="9" fillId="0" borderId="0" xfId="0" quotePrefix="1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" fontId="43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 wrapText="1"/>
    </xf>
    <xf numFmtId="0" fontId="24" fillId="8" borderId="0" xfId="0" applyFont="1" applyFill="1" applyBorder="1" applyAlignment="1">
      <alignment horizontal="left"/>
    </xf>
    <xf numFmtId="1" fontId="22" fillId="0" borderId="0" xfId="0" applyNumberFormat="1" applyFont="1" applyFill="1" applyBorder="1" applyAlignment="1">
      <alignment horizontal="center" wrapText="1"/>
    </xf>
    <xf numFmtId="1" fontId="22" fillId="0" borderId="0" xfId="0" applyNumberFormat="1" applyFont="1" applyBorder="1" applyAlignment="1">
      <alignment horizontal="center"/>
    </xf>
    <xf numFmtId="1" fontId="44" fillId="0" borderId="0" xfId="0" quotePrefix="1" applyNumberFormat="1" applyFont="1" applyBorder="1" applyAlignment="1">
      <alignment horizontal="center"/>
    </xf>
    <xf numFmtId="1" fontId="45" fillId="0" borderId="0" xfId="0" quotePrefix="1" applyNumberFormat="1" applyFont="1" applyBorder="1" applyAlignment="1">
      <alignment horizontal="center" wrapText="1"/>
    </xf>
    <xf numFmtId="1" fontId="44" fillId="0" borderId="0" xfId="0" applyNumberFormat="1" applyFont="1" applyBorder="1" applyAlignment="1">
      <alignment horizontal="center"/>
    </xf>
    <xf numFmtId="1" fontId="45" fillId="0" borderId="0" xfId="0" quotePrefix="1" applyNumberFormat="1" applyFont="1" applyBorder="1" applyAlignment="1">
      <alignment horizontal="center"/>
    </xf>
    <xf numFmtId="1" fontId="45" fillId="0" borderId="0" xfId="0" quotePrefix="1" applyNumberFormat="1" applyFont="1" applyFill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8" fillId="0" borderId="0" xfId="0" applyFont="1" applyFill="1" applyBorder="1"/>
    <xf numFmtId="0" fontId="31" fillId="0" borderId="0" xfId="0" applyFont="1" applyBorder="1"/>
    <xf numFmtId="0" fontId="13" fillId="0" borderId="13" xfId="0" applyFont="1" applyBorder="1" applyAlignment="1">
      <alignment wrapText="1"/>
    </xf>
    <xf numFmtId="16" fontId="13" fillId="0" borderId="13" xfId="0" quotePrefix="1" applyNumberFormat="1" applyFont="1" applyBorder="1" applyAlignment="1">
      <alignment horizontal="center" wrapText="1"/>
    </xf>
    <xf numFmtId="0" fontId="13" fillId="0" borderId="6" xfId="0" quotePrefix="1" applyFont="1" applyBorder="1" applyAlignment="1">
      <alignment horizontal="center" wrapText="1"/>
    </xf>
    <xf numFmtId="0" fontId="13" fillId="0" borderId="16" xfId="0" quotePrefix="1" applyFont="1" applyBorder="1" applyAlignment="1">
      <alignment horizontal="center" wrapText="1"/>
    </xf>
    <xf numFmtId="0" fontId="24" fillId="9" borderId="6" xfId="0" applyFont="1" applyFill="1" applyBorder="1" applyAlignment="1">
      <alignment horizontal="left"/>
    </xf>
    <xf numFmtId="0" fontId="37" fillId="9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 wrapText="1"/>
    </xf>
    <xf numFmtId="0" fontId="12" fillId="9" borderId="22" xfId="0" applyFont="1" applyFill="1" applyBorder="1" applyAlignment="1">
      <alignment horizontal="center" wrapText="1"/>
    </xf>
    <xf numFmtId="0" fontId="13" fillId="9" borderId="6" xfId="0" quotePrefix="1" applyFont="1" applyFill="1" applyBorder="1" applyAlignment="1">
      <alignment horizontal="center" wrapText="1"/>
    </xf>
    <xf numFmtId="0" fontId="13" fillId="9" borderId="6" xfId="0" applyFont="1" applyFill="1" applyBorder="1" applyAlignment="1">
      <alignment wrapText="1"/>
    </xf>
    <xf numFmtId="0" fontId="0" fillId="9" borderId="6" xfId="0" applyFill="1" applyBorder="1"/>
    <xf numFmtId="0" fontId="0" fillId="9" borderId="0" xfId="0" applyFill="1"/>
    <xf numFmtId="0" fontId="24" fillId="9" borderId="6" xfId="0" applyFont="1" applyFill="1" applyBorder="1"/>
    <xf numFmtId="18" fontId="12" fillId="9" borderId="9" xfId="0" applyNumberFormat="1" applyFont="1" applyFill="1" applyBorder="1" applyAlignment="1">
      <alignment horizontal="center" wrapText="1"/>
    </xf>
    <xf numFmtId="0" fontId="20" fillId="9" borderId="6" xfId="0" applyFont="1" applyFill="1" applyBorder="1" applyAlignment="1">
      <alignment horizontal="center" wrapText="1"/>
    </xf>
    <xf numFmtId="0" fontId="12" fillId="9" borderId="10" xfId="0" applyFont="1" applyFill="1" applyBorder="1" applyAlignment="1">
      <alignment horizontal="center" wrapText="1"/>
    </xf>
    <xf numFmtId="18" fontId="12" fillId="9" borderId="6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66" fillId="9" borderId="6" xfId="0" applyFont="1" applyFill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65" fillId="7" borderId="6" xfId="0" applyFont="1" applyFill="1" applyBorder="1" applyAlignment="1"/>
    <xf numFmtId="0" fontId="65" fillId="7" borderId="6" xfId="0" applyFont="1" applyFill="1" applyBorder="1" applyAlignment="1">
      <alignment horizontal="right"/>
    </xf>
    <xf numFmtId="0" fontId="65" fillId="7" borderId="6" xfId="0" applyFont="1" applyFill="1" applyBorder="1" applyAlignment="1">
      <alignment horizontal="center"/>
    </xf>
    <xf numFmtId="10" fontId="65" fillId="7" borderId="6" xfId="0" applyNumberFormat="1" applyFont="1" applyFill="1" applyBorder="1" applyAlignment="1">
      <alignment horizontal="center"/>
    </xf>
    <xf numFmtId="0" fontId="65" fillId="0" borderId="6" xfId="0" applyFont="1" applyBorder="1" applyAlignment="1"/>
    <xf numFmtId="0" fontId="65" fillId="0" borderId="6" xfId="0" applyFont="1" applyBorder="1" applyAlignment="1">
      <alignment horizontal="right"/>
    </xf>
    <xf numFmtId="10" fontId="65" fillId="0" borderId="6" xfId="0" applyNumberFormat="1" applyFont="1" applyBorder="1" applyAlignment="1">
      <alignment horizontal="center"/>
    </xf>
    <xf numFmtId="0" fontId="65" fillId="0" borderId="6" xfId="0" applyFont="1" applyFill="1" applyBorder="1" applyAlignment="1">
      <alignment horizontal="right"/>
    </xf>
    <xf numFmtId="15" fontId="67" fillId="0" borderId="6" xfId="0" applyNumberFormat="1" applyFont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8" fillId="0" borderId="6" xfId="0" applyFont="1" applyBorder="1" applyAlignment="1">
      <alignment horizontal="right"/>
    </xf>
    <xf numFmtId="0" fontId="61" fillId="0" borderId="5" xfId="0" applyFont="1" applyBorder="1" applyAlignment="1"/>
    <xf numFmtId="0" fontId="61" fillId="7" borderId="13" xfId="0" applyFont="1" applyFill="1" applyBorder="1" applyAlignment="1"/>
    <xf numFmtId="0" fontId="61" fillId="0" borderId="6" xfId="0" applyFont="1" applyBorder="1" applyAlignment="1"/>
    <xf numFmtId="0" fontId="61" fillId="7" borderId="6" xfId="0" applyFont="1" applyFill="1" applyBorder="1" applyAlignment="1"/>
    <xf numFmtId="0" fontId="55" fillId="7" borderId="0" xfId="0" applyFont="1" applyFill="1" applyAlignment="1"/>
    <xf numFmtId="0" fontId="68" fillId="0" borderId="6" xfId="0" quotePrefix="1" applyFont="1" applyBorder="1" applyAlignment="1"/>
    <xf numFmtId="0" fontId="56" fillId="0" borderId="6" xfId="0" applyFont="1" applyBorder="1" applyAlignment="1">
      <alignment wrapText="1"/>
    </xf>
    <xf numFmtId="0" fontId="52" fillId="0" borderId="6" xfId="0" applyFont="1" applyBorder="1" applyAlignment="1"/>
    <xf numFmtId="0" fontId="52" fillId="5" borderId="3" xfId="0" applyFont="1" applyFill="1" applyBorder="1" applyAlignment="1"/>
    <xf numFmtId="0" fontId="52" fillId="0" borderId="6" xfId="0" applyFont="1" applyFill="1" applyBorder="1" applyAlignment="1"/>
    <xf numFmtId="0" fontId="69" fillId="0" borderId="6" xfId="0" applyFont="1" applyBorder="1" applyAlignment="1">
      <alignment horizontal="right"/>
    </xf>
    <xf numFmtId="0" fontId="29" fillId="5" borderId="3" xfId="0" applyFont="1" applyFill="1" applyBorder="1" applyAlignment="1"/>
    <xf numFmtId="0" fontId="25" fillId="5" borderId="3" xfId="0" applyFont="1" applyFill="1" applyBorder="1" applyAlignment="1"/>
    <xf numFmtId="0" fontId="51" fillId="0" borderId="6" xfId="0" applyFont="1" applyBorder="1" applyAlignment="1">
      <alignment horizontal="right"/>
    </xf>
    <xf numFmtId="0" fontId="70" fillId="0" borderId="6" xfId="0" applyFont="1" applyBorder="1" applyAlignment="1">
      <alignment horizontal="right"/>
    </xf>
    <xf numFmtId="0" fontId="70" fillId="5" borderId="3" xfId="0" applyFont="1" applyFill="1" applyBorder="1" applyAlignment="1">
      <alignment horizontal="right"/>
    </xf>
    <xf numFmtId="0" fontId="51" fillId="5" borderId="3" xfId="0" applyFont="1" applyFill="1" applyBorder="1" applyAlignment="1">
      <alignment horizontal="right"/>
    </xf>
    <xf numFmtId="0" fontId="71" fillId="0" borderId="6" xfId="0" applyFont="1" applyBorder="1" applyAlignment="1">
      <alignment horizontal="right"/>
    </xf>
    <xf numFmtId="0" fontId="0" fillId="10" borderId="8" xfId="0" applyFill="1" applyBorder="1" applyAlignment="1">
      <alignment horizontal="center" textRotation="90" wrapText="1"/>
    </xf>
    <xf numFmtId="0" fontId="0" fillId="10" borderId="0" xfId="0" applyFill="1" applyBorder="1" applyAlignment="1">
      <alignment horizontal="center" textRotation="90" wrapText="1"/>
    </xf>
    <xf numFmtId="0" fontId="16" fillId="10" borderId="3" xfId="0" applyFont="1" applyFill="1" applyBorder="1" applyAlignment="1">
      <alignment horizontal="center"/>
    </xf>
    <xf numFmtId="0" fontId="34" fillId="10" borderId="13" xfId="0" applyFont="1" applyFill="1" applyBorder="1" applyAlignment="1">
      <alignment horizontal="center"/>
    </xf>
    <xf numFmtId="0" fontId="0" fillId="10" borderId="0" xfId="0" applyFill="1"/>
    <xf numFmtId="0" fontId="0" fillId="10" borderId="6" xfId="0" applyFill="1" applyBorder="1"/>
    <xf numFmtId="0" fontId="72" fillId="0" borderId="6" xfId="0" applyFont="1" applyBorder="1" applyAlignment="1">
      <alignment horizontal="right"/>
    </xf>
    <xf numFmtId="0" fontId="1" fillId="0" borderId="0" xfId="0" applyFont="1"/>
    <xf numFmtId="0" fontId="72" fillId="0" borderId="0" xfId="0" applyFont="1" applyBorder="1" applyAlignment="1">
      <alignment horizontal="right"/>
    </xf>
    <xf numFmtId="0" fontId="73" fillId="0" borderId="0" xfId="0" applyFont="1" applyBorder="1" applyAlignment="1">
      <alignment horizontal="right"/>
    </xf>
    <xf numFmtId="0" fontId="73" fillId="0" borderId="6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74" fillId="0" borderId="6" xfId="0" applyFont="1" applyBorder="1" applyAlignment="1">
      <alignment horizontal="right"/>
    </xf>
    <xf numFmtId="0" fontId="74" fillId="5" borderId="3" xfId="0" applyFont="1" applyFill="1" applyBorder="1" applyAlignment="1">
      <alignment horizontal="right"/>
    </xf>
    <xf numFmtId="0" fontId="74" fillId="0" borderId="6" xfId="0" applyFont="1" applyBorder="1" applyAlignment="1">
      <alignment horizontal="center"/>
    </xf>
    <xf numFmtId="0" fontId="74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textRotation="90" wrapText="1"/>
    </xf>
    <xf numFmtId="0" fontId="75" fillId="0" borderId="10" xfId="0" applyFont="1" applyBorder="1"/>
    <xf numFmtId="0" fontId="75" fillId="0" borderId="6" xfId="0" applyFont="1" applyBorder="1"/>
    <xf numFmtId="0" fontId="75" fillId="0" borderId="6" xfId="0" applyFont="1" applyBorder="1" applyAlignment="1">
      <alignment horizontal="center"/>
    </xf>
    <xf numFmtId="0" fontId="1" fillId="0" borderId="0" xfId="0" applyFont="1" applyFill="1"/>
    <xf numFmtId="0" fontId="23" fillId="0" borderId="3" xfId="0" applyFont="1" applyFill="1" applyBorder="1" applyAlignment="1">
      <alignment textRotation="90" wrapText="1"/>
    </xf>
    <xf numFmtId="0" fontId="13" fillId="0" borderId="12" xfId="0" applyFont="1" applyFill="1" applyBorder="1"/>
    <xf numFmtId="0" fontId="23" fillId="0" borderId="13" xfId="0" applyFont="1" applyFill="1" applyBorder="1" applyAlignment="1">
      <alignment horizontal="center" textRotation="90"/>
    </xf>
    <xf numFmtId="0" fontId="1" fillId="11" borderId="0" xfId="0" applyFont="1" applyFill="1"/>
    <xf numFmtId="0" fontId="0" fillId="11" borderId="0" xfId="0" applyFill="1"/>
    <xf numFmtId="0" fontId="1" fillId="12" borderId="0" xfId="0" applyFont="1" applyFill="1"/>
    <xf numFmtId="0" fontId="23" fillId="12" borderId="13" xfId="0" applyFont="1" applyFill="1" applyBorder="1" applyAlignment="1">
      <alignment horizontal="center" textRotation="90"/>
    </xf>
    <xf numFmtId="0" fontId="0" fillId="12" borderId="0" xfId="0" applyFill="1"/>
    <xf numFmtId="0" fontId="41" fillId="12" borderId="0" xfId="0" applyFont="1" applyFill="1" applyBorder="1" applyAlignment="1"/>
    <xf numFmtId="0" fontId="21" fillId="12" borderId="0" xfId="0" applyFont="1" applyFill="1" applyBorder="1" applyAlignment="1"/>
    <xf numFmtId="0" fontId="13" fillId="11" borderId="12" xfId="0" applyFont="1" applyFill="1" applyBorder="1"/>
    <xf numFmtId="0" fontId="23" fillId="11" borderId="6" xfId="0" applyFont="1" applyFill="1" applyBorder="1" applyAlignment="1">
      <alignment horizontal="center" textRotation="90" wrapText="1"/>
    </xf>
    <xf numFmtId="0" fontId="23" fillId="11" borderId="7" xfId="0" applyFont="1" applyFill="1" applyBorder="1" applyAlignment="1">
      <alignment horizontal="center" textRotation="90" wrapText="1"/>
    </xf>
    <xf numFmtId="0" fontId="23" fillId="11" borderId="3" xfId="0" applyFont="1" applyFill="1" applyBorder="1" applyAlignment="1">
      <alignment horizontal="center" textRotation="90" wrapText="1"/>
    </xf>
    <xf numFmtId="0" fontId="23" fillId="11" borderId="3" xfId="0" applyFont="1" applyFill="1" applyBorder="1" applyAlignment="1">
      <alignment textRotation="90" wrapText="1"/>
    </xf>
    <xf numFmtId="0" fontId="23" fillId="11" borderId="21" xfId="0" applyFont="1" applyFill="1" applyBorder="1" applyAlignment="1">
      <alignment horizontal="center" textRotation="90" wrapText="1"/>
    </xf>
    <xf numFmtId="0" fontId="23" fillId="11" borderId="0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50" fillId="11" borderId="0" xfId="0" applyFont="1" applyFill="1" applyBorder="1" applyAlignment="1">
      <alignment horizontal="right"/>
    </xf>
    <xf numFmtId="0" fontId="0" fillId="11" borderId="0" xfId="0" applyFill="1" applyBorder="1"/>
    <xf numFmtId="0" fontId="21" fillId="11" borderId="0" xfId="0" applyFont="1" applyFill="1" applyBorder="1" applyAlignment="1">
      <alignment horizontal="center"/>
    </xf>
    <xf numFmtId="0" fontId="1" fillId="13" borderId="0" xfId="0" applyFont="1" applyFill="1"/>
    <xf numFmtId="0" fontId="23" fillId="13" borderId="3" xfId="0" applyFont="1" applyFill="1" applyBorder="1" applyAlignment="1">
      <alignment textRotation="90" wrapText="1"/>
    </xf>
    <xf numFmtId="0" fontId="0" fillId="13" borderId="0" xfId="0" applyFill="1"/>
    <xf numFmtId="0" fontId="23" fillId="13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12" borderId="0" xfId="0" applyFont="1" applyFill="1"/>
    <xf numFmtId="0" fontId="13" fillId="11" borderId="0" xfId="0" applyFont="1" applyFill="1"/>
    <xf numFmtId="0" fontId="13" fillId="13" borderId="0" xfId="0" applyFont="1" applyFill="1"/>
    <xf numFmtId="0" fontId="13" fillId="0" borderId="11" xfId="0" applyFont="1" applyFill="1" applyBorder="1" applyAlignment="1">
      <alignment horizontal="center"/>
    </xf>
    <xf numFmtId="0" fontId="13" fillId="11" borderId="9" xfId="0" applyFont="1" applyFill="1" applyBorder="1"/>
    <xf numFmtId="0" fontId="13" fillId="11" borderId="10" xfId="0" applyFont="1" applyFill="1" applyBorder="1"/>
    <xf numFmtId="0" fontId="23" fillId="13" borderId="9" xfId="0" applyFont="1" applyFill="1" applyBorder="1" applyAlignment="1">
      <alignment readingOrder="1"/>
    </xf>
    <xf numFmtId="0" fontId="23" fillId="13" borderId="12" xfId="0" applyFont="1" applyFill="1" applyBorder="1" applyAlignment="1">
      <alignment wrapText="1"/>
    </xf>
    <xf numFmtId="0" fontId="13" fillId="0" borderId="10" xfId="0" applyFont="1" applyFill="1" applyBorder="1"/>
    <xf numFmtId="0" fontId="13" fillId="0" borderId="22" xfId="0" applyFont="1" applyFill="1" applyBorder="1" applyAlignment="1">
      <alignment horizontal="center"/>
    </xf>
    <xf numFmtId="0" fontId="13" fillId="0" borderId="13" xfId="0" applyFont="1" applyFill="1" applyBorder="1"/>
    <xf numFmtId="0" fontId="13" fillId="0" borderId="6" xfId="0" applyFont="1" applyFill="1" applyBorder="1" applyAlignment="1">
      <alignment horizontal="center"/>
    </xf>
    <xf numFmtId="0" fontId="76" fillId="0" borderId="6" xfId="0" applyFont="1" applyFill="1" applyBorder="1" applyAlignment="1">
      <alignment horizontal="center"/>
    </xf>
    <xf numFmtId="0" fontId="23" fillId="12" borderId="13" xfId="0" applyFont="1" applyFill="1" applyBorder="1" applyAlignment="1"/>
    <xf numFmtId="0" fontId="23" fillId="12" borderId="13" xfId="0" applyFont="1" applyFill="1" applyBorder="1" applyAlignment="1">
      <alignment horizontal="right"/>
    </xf>
    <xf numFmtId="0" fontId="23" fillId="12" borderId="13" xfId="0" applyFont="1" applyFill="1" applyBorder="1" applyAlignment="1">
      <alignment horizontal="center"/>
    </xf>
    <xf numFmtId="0" fontId="23" fillId="12" borderId="6" xfId="0" applyFont="1" applyFill="1" applyBorder="1" applyAlignment="1"/>
    <xf numFmtId="0" fontId="23" fillId="11" borderId="13" xfId="0" applyFont="1" applyFill="1" applyBorder="1" applyAlignment="1"/>
    <xf numFmtId="0" fontId="23" fillId="11" borderId="13" xfId="0" applyFont="1" applyFill="1" applyBorder="1" applyAlignment="1">
      <alignment horizontal="right"/>
    </xf>
    <xf numFmtId="0" fontId="23" fillId="11" borderId="6" xfId="0" applyFont="1" applyFill="1" applyBorder="1" applyAlignment="1"/>
    <xf numFmtId="0" fontId="23" fillId="11" borderId="6" xfId="0" applyFont="1" applyFill="1" applyBorder="1" applyAlignment="1">
      <alignment horizontal="right"/>
    </xf>
    <xf numFmtId="0" fontId="23" fillId="13" borderId="6" xfId="0" applyFont="1" applyFill="1" applyBorder="1" applyAlignment="1">
      <alignment horizontal="right"/>
    </xf>
    <xf numFmtId="0" fontId="23" fillId="13" borderId="9" xfId="0" applyFont="1" applyFill="1" applyBorder="1" applyAlignment="1">
      <alignment horizontal="right"/>
    </xf>
    <xf numFmtId="0" fontId="23" fillId="0" borderId="10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3" fillId="12" borderId="6" xfId="0" applyFont="1" applyFill="1" applyBorder="1" applyAlignment="1">
      <alignment horizontal="right"/>
    </xf>
    <xf numFmtId="0" fontId="23" fillId="12" borderId="6" xfId="0" applyFont="1" applyFill="1" applyBorder="1" applyAlignment="1">
      <alignment horizontal="center"/>
    </xf>
    <xf numFmtId="0" fontId="76" fillId="0" borderId="22" xfId="0" applyFont="1" applyFill="1" applyBorder="1" applyAlignment="1">
      <alignment horizontal="center"/>
    </xf>
    <xf numFmtId="0" fontId="23" fillId="12" borderId="3" xfId="0" applyFont="1" applyFill="1" applyBorder="1" applyAlignment="1"/>
    <xf numFmtId="0" fontId="23" fillId="12" borderId="22" xfId="0" applyFont="1" applyFill="1" applyBorder="1" applyAlignment="1"/>
    <xf numFmtId="0" fontId="23" fillId="12" borderId="22" xfId="0" applyFont="1" applyFill="1" applyBorder="1" applyAlignment="1">
      <alignment horizontal="center"/>
    </xf>
    <xf numFmtId="0" fontId="23" fillId="11" borderId="22" xfId="0" applyFont="1" applyFill="1" applyBorder="1" applyAlignment="1"/>
    <xf numFmtId="0" fontId="23" fillId="11" borderId="22" xfId="0" applyFont="1" applyFill="1" applyBorder="1" applyAlignment="1">
      <alignment horizontal="right"/>
    </xf>
    <xf numFmtId="0" fontId="23" fillId="13" borderId="2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center"/>
    </xf>
    <xf numFmtId="0" fontId="76" fillId="0" borderId="13" xfId="0" applyFont="1" applyFill="1" applyBorder="1" applyAlignment="1">
      <alignment horizontal="center"/>
    </xf>
    <xf numFmtId="0" fontId="23" fillId="13" borderId="13" xfId="0" applyFont="1" applyFill="1" applyBorder="1" applyAlignment="1">
      <alignment horizontal="right"/>
    </xf>
    <xf numFmtId="0" fontId="23" fillId="13" borderId="11" xfId="0" applyFont="1" applyFill="1" applyBorder="1" applyAlignment="1">
      <alignment horizontal="right"/>
    </xf>
    <xf numFmtId="0" fontId="23" fillId="0" borderId="13" xfId="0" applyFont="1" applyFill="1" applyBorder="1" applyAlignment="1">
      <alignment horizontal="right"/>
    </xf>
    <xf numFmtId="0" fontId="23" fillId="0" borderId="13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right"/>
    </xf>
    <xf numFmtId="0" fontId="23" fillId="11" borderId="13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textRotation="90"/>
    </xf>
    <xf numFmtId="0" fontId="23" fillId="12" borderId="12" xfId="0" applyFont="1" applyFill="1" applyBorder="1" applyAlignment="1"/>
    <xf numFmtId="0" fontId="23" fillId="12" borderId="10" xfId="0" applyFont="1" applyFill="1" applyBorder="1" applyAlignment="1"/>
    <xf numFmtId="0" fontId="23" fillId="12" borderId="13" xfId="0" applyFont="1" applyFill="1" applyBorder="1" applyAlignment="1">
      <alignment horizontal="center" textRotation="90" wrapText="1"/>
    </xf>
    <xf numFmtId="0" fontId="23" fillId="0" borderId="13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48"/>
  <sheetViews>
    <sheetView view="pageBreakPreview" topLeftCell="A9" workbookViewId="0">
      <selection activeCell="C11" sqref="C11"/>
    </sheetView>
  </sheetViews>
  <sheetFormatPr defaultRowHeight="12.75"/>
  <cols>
    <col min="1" max="1" width="22.85546875" customWidth="1"/>
    <col min="2" max="2" width="17" customWidth="1"/>
    <col min="3" max="3" width="16.140625" customWidth="1"/>
    <col min="4" max="4" width="16" customWidth="1"/>
    <col min="5" max="5" width="16.28515625" customWidth="1"/>
    <col min="6" max="6" width="20" customWidth="1"/>
    <col min="7" max="7" width="18.42578125" customWidth="1"/>
    <col min="8" max="8" width="15.140625" customWidth="1"/>
    <col min="9" max="9" width="14.42578125" customWidth="1"/>
    <col min="10" max="10" width="11.5703125" customWidth="1"/>
    <col min="11" max="11" width="13.7109375" customWidth="1"/>
    <col min="12" max="12" width="12.28515625" customWidth="1"/>
    <col min="13" max="13" width="11.7109375" customWidth="1"/>
    <col min="14" max="14" width="11.42578125" customWidth="1"/>
    <col min="15" max="15" width="12.7109375" customWidth="1"/>
    <col min="16" max="16" width="14.28515625" customWidth="1"/>
  </cols>
  <sheetData>
    <row r="4" spans="1:16" ht="15.75">
      <c r="C4" s="50" t="s">
        <v>63</v>
      </c>
    </row>
    <row r="5" spans="1:16" ht="30.75" customHeight="1" thickBot="1">
      <c r="A5" s="7"/>
      <c r="B5" s="7" t="s">
        <v>101</v>
      </c>
      <c r="C5" s="7"/>
      <c r="D5" s="7"/>
      <c r="E5" s="7"/>
      <c r="F5" s="7"/>
      <c r="G5" s="48"/>
      <c r="P5" s="7"/>
    </row>
    <row r="6" spans="1:16" ht="46.5" thickTop="1" thickBot="1">
      <c r="A6" s="51" t="s">
        <v>64</v>
      </c>
      <c r="B6" s="54" t="s">
        <v>65</v>
      </c>
      <c r="C6" s="54" t="s">
        <v>66</v>
      </c>
      <c r="D6" s="54" t="s">
        <v>67</v>
      </c>
      <c r="E6" s="54" t="s">
        <v>68</v>
      </c>
      <c r="F6" s="55" t="s">
        <v>69</v>
      </c>
      <c r="G6" s="55" t="s">
        <v>70</v>
      </c>
      <c r="H6" s="55" t="s">
        <v>71</v>
      </c>
      <c r="I6" s="55" t="s">
        <v>72</v>
      </c>
      <c r="J6" s="55" t="s">
        <v>100</v>
      </c>
      <c r="K6" s="55" t="s">
        <v>73</v>
      </c>
      <c r="L6" s="55" t="s">
        <v>74</v>
      </c>
      <c r="M6" s="111" t="s">
        <v>75</v>
      </c>
      <c r="N6" s="111" t="s">
        <v>76</v>
      </c>
      <c r="O6" s="111" t="s">
        <v>58</v>
      </c>
      <c r="P6" s="111" t="s">
        <v>104</v>
      </c>
    </row>
    <row r="7" spans="1:16" ht="21" customHeight="1" thickTop="1">
      <c r="A7" s="52" t="s">
        <v>133</v>
      </c>
      <c r="B7" s="113">
        <v>318866</v>
      </c>
      <c r="C7" s="76"/>
      <c r="D7" s="80"/>
      <c r="E7" s="109"/>
      <c r="F7" s="76"/>
      <c r="G7" s="264" t="s">
        <v>160</v>
      </c>
      <c r="H7" s="263"/>
      <c r="I7" s="263"/>
      <c r="J7" s="47"/>
      <c r="K7" s="47"/>
      <c r="L7" s="47"/>
      <c r="M7" s="47"/>
      <c r="N7" s="47"/>
      <c r="O7" s="47"/>
      <c r="P7" s="47"/>
    </row>
    <row r="8" spans="1:16" ht="21" customHeight="1">
      <c r="A8" s="53" t="s">
        <v>134</v>
      </c>
      <c r="B8" s="114">
        <v>318810</v>
      </c>
      <c r="C8" s="77"/>
      <c r="D8" s="107"/>
      <c r="E8" s="77"/>
      <c r="F8" s="108"/>
      <c r="G8" s="265" t="s">
        <v>160</v>
      </c>
      <c r="H8" s="227"/>
      <c r="I8" s="227"/>
      <c r="J8" s="17"/>
      <c r="K8" s="17"/>
      <c r="L8" s="17"/>
      <c r="M8" s="17"/>
      <c r="N8" s="17"/>
      <c r="O8" s="17"/>
      <c r="P8" s="17"/>
    </row>
    <row r="9" spans="1:16" ht="21" customHeight="1">
      <c r="A9" s="224" t="s">
        <v>155</v>
      </c>
      <c r="B9" s="114">
        <v>318879</v>
      </c>
      <c r="C9" s="77"/>
      <c r="D9" s="79"/>
      <c r="E9" s="106"/>
      <c r="F9" s="77"/>
      <c r="G9" s="265" t="s">
        <v>160</v>
      </c>
      <c r="H9" s="227"/>
      <c r="I9" s="227"/>
      <c r="J9" s="17"/>
      <c r="K9" s="17"/>
      <c r="L9" s="17"/>
      <c r="M9" s="17"/>
      <c r="N9" s="17"/>
      <c r="O9" s="17"/>
      <c r="P9" s="17"/>
    </row>
    <row r="10" spans="1:16" ht="21" customHeight="1">
      <c r="A10" s="53" t="s">
        <v>136</v>
      </c>
      <c r="B10" s="114">
        <v>318891</v>
      </c>
      <c r="C10" s="77"/>
      <c r="D10" s="79"/>
      <c r="E10" s="112"/>
      <c r="F10" s="77"/>
      <c r="G10" s="265" t="s">
        <v>161</v>
      </c>
      <c r="H10" s="227"/>
      <c r="I10" s="227"/>
      <c r="J10" s="17"/>
      <c r="K10" s="17"/>
      <c r="L10" s="17"/>
      <c r="M10" s="17"/>
      <c r="N10" s="17"/>
      <c r="O10" s="17"/>
      <c r="P10" s="17"/>
    </row>
    <row r="11" spans="1:16" s="274" customFormat="1" ht="21" customHeight="1">
      <c r="A11" s="267" t="s">
        <v>156</v>
      </c>
      <c r="B11" s="268">
        <v>318892</v>
      </c>
      <c r="C11" s="269"/>
      <c r="D11" s="269"/>
      <c r="E11" s="270"/>
      <c r="F11" s="269"/>
      <c r="G11" s="271" t="s">
        <v>162</v>
      </c>
      <c r="H11" s="272"/>
      <c r="I11" s="272"/>
      <c r="J11" s="273"/>
      <c r="K11" s="273"/>
      <c r="L11" s="273"/>
      <c r="M11" s="273"/>
      <c r="N11" s="273"/>
      <c r="O11" s="273"/>
      <c r="P11" s="273"/>
    </row>
    <row r="12" spans="1:16" s="274" customFormat="1" ht="21" customHeight="1">
      <c r="A12" s="275" t="s">
        <v>138</v>
      </c>
      <c r="B12" s="268">
        <v>318893</v>
      </c>
      <c r="C12" s="269"/>
      <c r="D12" s="276"/>
      <c r="E12" s="277"/>
      <c r="F12" s="278"/>
      <c r="G12" s="271" t="s">
        <v>160</v>
      </c>
      <c r="H12" s="272"/>
      <c r="I12" s="272"/>
      <c r="J12" s="273"/>
      <c r="K12" s="273"/>
      <c r="L12" s="273"/>
      <c r="M12" s="273"/>
      <c r="N12" s="273"/>
      <c r="O12" s="273"/>
      <c r="P12" s="273"/>
    </row>
    <row r="13" spans="1:16" s="274" customFormat="1" ht="21" customHeight="1">
      <c r="A13" s="275" t="s">
        <v>139</v>
      </c>
      <c r="B13" s="268">
        <v>318894</v>
      </c>
      <c r="C13" s="269"/>
      <c r="D13" s="279"/>
      <c r="E13" s="280"/>
      <c r="F13" s="269"/>
      <c r="G13" s="271" t="s">
        <v>161</v>
      </c>
      <c r="H13" s="272"/>
      <c r="I13" s="272"/>
      <c r="J13" s="273"/>
      <c r="K13" s="273"/>
      <c r="L13" s="273"/>
      <c r="M13" s="273"/>
      <c r="N13" s="273"/>
      <c r="O13" s="273"/>
      <c r="P13" s="273"/>
    </row>
    <row r="14" spans="1:16" ht="21" customHeight="1">
      <c r="A14" s="53" t="s">
        <v>140</v>
      </c>
      <c r="B14" s="114">
        <v>318895</v>
      </c>
      <c r="C14" s="77"/>
      <c r="D14" s="79"/>
      <c r="E14" s="106"/>
      <c r="F14" s="77"/>
      <c r="G14" s="265" t="s">
        <v>161</v>
      </c>
      <c r="H14" s="227"/>
      <c r="I14" s="227"/>
      <c r="J14" s="17"/>
      <c r="K14" s="17"/>
      <c r="L14" s="17"/>
      <c r="M14" s="17"/>
      <c r="N14" s="17"/>
      <c r="O14" s="17"/>
      <c r="P14" s="17"/>
    </row>
    <row r="15" spans="1:16" s="274" customFormat="1" ht="21" customHeight="1">
      <c r="A15" s="275" t="s">
        <v>157</v>
      </c>
      <c r="B15" s="268">
        <v>318896</v>
      </c>
      <c r="C15" s="269"/>
      <c r="D15" s="269"/>
      <c r="E15" s="269"/>
      <c r="F15" s="269"/>
      <c r="G15" s="271" t="s">
        <v>163</v>
      </c>
      <c r="H15" s="272"/>
      <c r="I15" s="272"/>
      <c r="J15" s="273"/>
      <c r="K15" s="273"/>
      <c r="L15" s="273"/>
      <c r="M15" s="273"/>
      <c r="N15" s="273"/>
      <c r="O15" s="273"/>
      <c r="P15" s="273"/>
    </row>
    <row r="16" spans="1:16" s="274" customFormat="1" ht="21" customHeight="1">
      <c r="A16" s="275" t="s">
        <v>142</v>
      </c>
      <c r="B16" s="268">
        <v>318897</v>
      </c>
      <c r="C16" s="269"/>
      <c r="D16" s="269"/>
      <c r="E16" s="269"/>
      <c r="F16" s="269"/>
      <c r="G16" s="271" t="s">
        <v>163</v>
      </c>
      <c r="H16" s="272"/>
      <c r="I16" s="272"/>
      <c r="J16" s="273"/>
      <c r="K16" s="273"/>
      <c r="L16" s="273"/>
      <c r="M16" s="273"/>
      <c r="N16" s="273"/>
      <c r="O16" s="273"/>
      <c r="P16" s="273"/>
    </row>
    <row r="17" spans="1:16" s="274" customFormat="1" ht="21" customHeight="1">
      <c r="A17" s="275" t="s">
        <v>143</v>
      </c>
      <c r="B17" s="268">
        <v>318898</v>
      </c>
      <c r="C17" s="269"/>
      <c r="D17" s="269"/>
      <c r="E17" s="269"/>
      <c r="F17" s="269"/>
      <c r="G17" s="271" t="s">
        <v>163</v>
      </c>
      <c r="H17" s="272"/>
      <c r="I17" s="272"/>
      <c r="J17" s="273"/>
      <c r="K17" s="273"/>
      <c r="L17" s="273"/>
      <c r="M17" s="273"/>
      <c r="N17" s="273"/>
      <c r="O17" s="273"/>
      <c r="P17" s="273"/>
    </row>
    <row r="18" spans="1:16" s="274" customFormat="1" ht="21" customHeight="1">
      <c r="A18" s="275" t="s">
        <v>144</v>
      </c>
      <c r="B18" s="268">
        <v>318899</v>
      </c>
      <c r="C18" s="269"/>
      <c r="D18" s="269"/>
      <c r="E18" s="269"/>
      <c r="F18" s="269"/>
      <c r="G18" s="271" t="s">
        <v>162</v>
      </c>
      <c r="H18" s="272"/>
      <c r="I18" s="272"/>
      <c r="J18" s="273"/>
      <c r="K18" s="273"/>
      <c r="L18" s="273"/>
      <c r="M18" s="273"/>
      <c r="N18" s="273"/>
      <c r="O18" s="273"/>
      <c r="P18" s="273"/>
    </row>
    <row r="19" spans="1:16" ht="21" customHeight="1">
      <c r="A19" s="53" t="s">
        <v>145</v>
      </c>
      <c r="B19" s="114">
        <v>318900</v>
      </c>
      <c r="C19" s="77"/>
      <c r="D19" s="77"/>
      <c r="E19" s="77"/>
      <c r="F19" s="77"/>
      <c r="G19" s="265" t="s">
        <v>164</v>
      </c>
      <c r="H19" s="227"/>
      <c r="I19" s="227"/>
      <c r="J19" s="17"/>
      <c r="K19" s="17"/>
      <c r="L19" s="17"/>
      <c r="M19" s="17"/>
      <c r="N19" s="17"/>
      <c r="O19" s="17"/>
      <c r="P19" s="17"/>
    </row>
    <row r="20" spans="1:16" s="274" customFormat="1" ht="21" customHeight="1">
      <c r="A20" s="275" t="s">
        <v>158</v>
      </c>
      <c r="B20" s="268">
        <v>318890</v>
      </c>
      <c r="C20" s="269"/>
      <c r="D20" s="269"/>
      <c r="E20" s="269"/>
      <c r="F20" s="269"/>
      <c r="G20" s="271" t="s">
        <v>165</v>
      </c>
      <c r="H20" s="272"/>
      <c r="I20" s="272"/>
      <c r="J20" s="273"/>
      <c r="K20" s="273"/>
      <c r="L20" s="273"/>
      <c r="M20" s="273"/>
      <c r="N20" s="273"/>
      <c r="O20" s="273"/>
      <c r="P20" s="273"/>
    </row>
    <row r="21" spans="1:16" ht="21" customHeight="1">
      <c r="A21" s="53" t="s">
        <v>147</v>
      </c>
      <c r="B21" s="114">
        <v>318889</v>
      </c>
      <c r="C21" s="77"/>
      <c r="D21" s="77"/>
      <c r="E21" s="77"/>
      <c r="F21" s="77"/>
      <c r="G21" s="265" t="s">
        <v>164</v>
      </c>
      <c r="H21" s="227"/>
      <c r="I21" s="227"/>
      <c r="J21" s="17"/>
      <c r="K21" s="17"/>
      <c r="L21" s="17"/>
      <c r="M21" s="17"/>
      <c r="N21" s="17"/>
      <c r="O21" s="17"/>
      <c r="P21" s="17"/>
    </row>
    <row r="22" spans="1:16" ht="21" customHeight="1">
      <c r="A22" s="53" t="s">
        <v>148</v>
      </c>
      <c r="B22" s="114">
        <v>318888</v>
      </c>
      <c r="C22" s="77"/>
      <c r="D22" s="77"/>
      <c r="E22" s="77"/>
      <c r="F22" s="77"/>
      <c r="G22" s="265" t="s">
        <v>165</v>
      </c>
      <c r="H22" s="227"/>
      <c r="I22" s="227"/>
      <c r="J22" s="17"/>
      <c r="K22" s="17"/>
      <c r="L22" s="17"/>
      <c r="M22" s="17"/>
      <c r="N22" s="17"/>
      <c r="O22" s="17"/>
      <c r="P22" s="17"/>
    </row>
    <row r="23" spans="1:16" ht="21" customHeight="1">
      <c r="A23" s="53" t="s">
        <v>149</v>
      </c>
      <c r="B23" s="114">
        <v>318887</v>
      </c>
      <c r="C23" s="77"/>
      <c r="D23" s="77"/>
      <c r="E23" s="77"/>
      <c r="F23" s="77"/>
      <c r="G23" s="265" t="s">
        <v>163</v>
      </c>
      <c r="H23" s="227"/>
      <c r="I23" s="227"/>
      <c r="J23" s="17"/>
      <c r="K23" s="17"/>
      <c r="L23" s="17"/>
      <c r="M23" s="17"/>
      <c r="N23" s="17"/>
      <c r="O23" s="17"/>
      <c r="P23" s="17"/>
    </row>
    <row r="24" spans="1:16" ht="21" customHeight="1">
      <c r="A24" s="53" t="s">
        <v>159</v>
      </c>
      <c r="B24" s="114">
        <v>318886</v>
      </c>
      <c r="C24" s="77"/>
      <c r="D24" s="77"/>
      <c r="E24" s="77"/>
      <c r="F24" s="77"/>
      <c r="G24" s="265" t="s">
        <v>164</v>
      </c>
      <c r="H24" s="227"/>
      <c r="I24" s="227"/>
      <c r="J24" s="17"/>
      <c r="K24" s="17"/>
      <c r="L24" s="17"/>
      <c r="M24" s="17"/>
      <c r="N24" s="17"/>
      <c r="O24" s="17"/>
      <c r="P24" s="17"/>
    </row>
    <row r="25" spans="1:16" ht="21" customHeight="1">
      <c r="A25" s="53" t="s">
        <v>150</v>
      </c>
      <c r="B25" s="114">
        <v>318885</v>
      </c>
      <c r="C25" s="77"/>
      <c r="D25" s="77"/>
      <c r="E25" s="77"/>
      <c r="F25" s="77"/>
      <c r="G25" s="265" t="s">
        <v>166</v>
      </c>
      <c r="H25" s="227"/>
      <c r="I25" s="227"/>
      <c r="J25" s="17"/>
      <c r="K25" s="17"/>
      <c r="L25" s="17"/>
      <c r="M25" s="17"/>
      <c r="N25" s="17"/>
      <c r="O25" s="17"/>
      <c r="P25" s="17"/>
    </row>
    <row r="26" spans="1:16" ht="21" customHeight="1">
      <c r="A26" s="53" t="s">
        <v>151</v>
      </c>
      <c r="B26" s="114">
        <v>318884</v>
      </c>
      <c r="C26" s="77"/>
      <c r="D26" s="77"/>
      <c r="E26" s="77"/>
      <c r="F26" s="77"/>
      <c r="G26" s="265" t="s">
        <v>166</v>
      </c>
      <c r="H26" s="227"/>
      <c r="I26" s="227"/>
      <c r="J26" s="17"/>
      <c r="K26" s="17"/>
      <c r="L26" s="17"/>
      <c r="M26" s="17"/>
      <c r="N26" s="17"/>
      <c r="O26" s="17"/>
      <c r="P26" s="17"/>
    </row>
    <row r="27" spans="1:16" s="274" customFormat="1" ht="21" customHeight="1">
      <c r="A27" s="275" t="s">
        <v>152</v>
      </c>
      <c r="B27" s="268">
        <v>318883</v>
      </c>
      <c r="C27" s="269"/>
      <c r="D27" s="269"/>
      <c r="E27" s="269"/>
      <c r="F27" s="269"/>
      <c r="G27" s="271" t="s">
        <v>161</v>
      </c>
      <c r="H27" s="272"/>
      <c r="I27" s="272"/>
      <c r="J27" s="273"/>
      <c r="K27" s="273"/>
      <c r="L27" s="273"/>
      <c r="M27" s="273"/>
      <c r="N27" s="273"/>
      <c r="O27" s="273"/>
      <c r="P27" s="273"/>
    </row>
    <row r="28" spans="1:16" s="274" customFormat="1" ht="21" customHeight="1">
      <c r="A28" s="275" t="s">
        <v>153</v>
      </c>
      <c r="B28" s="281">
        <v>318881</v>
      </c>
      <c r="C28" s="269"/>
      <c r="D28" s="269"/>
      <c r="E28" s="269"/>
      <c r="F28" s="269"/>
      <c r="G28" s="271" t="s">
        <v>161</v>
      </c>
      <c r="H28" s="272"/>
      <c r="I28" s="272"/>
      <c r="J28" s="273"/>
      <c r="K28" s="273"/>
      <c r="L28" s="273"/>
      <c r="M28" s="273"/>
      <c r="N28" s="273"/>
      <c r="O28" s="273"/>
      <c r="P28" s="273"/>
    </row>
    <row r="29" spans="1:16" ht="21" customHeight="1" thickBot="1">
      <c r="A29" s="225" t="s">
        <v>154</v>
      </c>
      <c r="B29" s="226">
        <v>318882</v>
      </c>
      <c r="C29" s="75"/>
      <c r="D29" s="78"/>
      <c r="E29" s="78"/>
      <c r="F29" s="78"/>
      <c r="G29" s="266" t="s">
        <v>161</v>
      </c>
      <c r="H29" s="228"/>
      <c r="I29" s="228"/>
      <c r="J29" s="229"/>
      <c r="K29" s="229"/>
      <c r="L29" s="229"/>
      <c r="M29" s="229"/>
      <c r="N29" s="229"/>
      <c r="O29" s="229"/>
      <c r="P29" s="229"/>
    </row>
    <row r="30" spans="1:16" ht="15.75" thickTop="1">
      <c r="A30" s="230"/>
      <c r="B30" s="230"/>
      <c r="C30" s="56"/>
      <c r="D30" s="56"/>
      <c r="E30" s="56"/>
      <c r="F30" s="56"/>
      <c r="G30" s="56"/>
      <c r="H30" s="56"/>
      <c r="I30" s="56"/>
      <c r="J30" s="48"/>
      <c r="K30" s="48"/>
    </row>
    <row r="31" spans="1:16" ht="15">
      <c r="A31" s="231"/>
      <c r="B31" s="56"/>
      <c r="C31" s="232"/>
      <c r="D31" s="232"/>
      <c r="E31" s="232"/>
      <c r="F31" s="232"/>
      <c r="G31" s="232"/>
      <c r="H31" s="233"/>
      <c r="I31" s="233"/>
      <c r="J31" s="233"/>
      <c r="K31" s="233"/>
      <c r="L31" s="48"/>
    </row>
    <row r="32" spans="1:16" ht="15.75">
      <c r="A32" s="234"/>
      <c r="B32" s="235"/>
      <c r="C32" s="236"/>
      <c r="D32" s="236"/>
      <c r="E32" s="236"/>
      <c r="F32" s="236"/>
      <c r="G32" s="237"/>
      <c r="H32" s="236"/>
      <c r="I32" s="236"/>
      <c r="J32" s="238"/>
      <c r="K32" s="239"/>
      <c r="L32" s="48"/>
    </row>
    <row r="33" spans="1:12" ht="15.75">
      <c r="A33" s="230"/>
      <c r="B33" s="235"/>
      <c r="C33" s="240"/>
      <c r="D33" s="240"/>
      <c r="E33" s="240"/>
      <c r="F33" s="240"/>
      <c r="G33" s="237"/>
      <c r="H33" s="241"/>
      <c r="I33" s="241"/>
      <c r="J33" s="242"/>
      <c r="K33" s="243"/>
      <c r="L33" s="48"/>
    </row>
    <row r="34" spans="1:12" ht="20.25">
      <c r="A34" s="244"/>
      <c r="B34" s="245"/>
      <c r="C34" s="246"/>
      <c r="D34" s="246"/>
      <c r="E34" s="246"/>
      <c r="F34" s="246"/>
      <c r="G34" s="237"/>
      <c r="H34" s="246"/>
      <c r="I34" s="246"/>
      <c r="J34" s="247"/>
      <c r="K34" s="246"/>
      <c r="L34" s="48"/>
    </row>
    <row r="35" spans="1:12" ht="15.75">
      <c r="A35" s="244"/>
      <c r="B35" s="235"/>
      <c r="C35" s="248"/>
      <c r="D35" s="248"/>
      <c r="E35" s="248"/>
      <c r="F35" s="248"/>
      <c r="G35" s="249"/>
      <c r="H35" s="248"/>
      <c r="I35" s="248"/>
      <c r="J35" s="248"/>
      <c r="K35" s="248"/>
      <c r="L35" s="48"/>
    </row>
    <row r="36" spans="1:12" ht="19.5" customHeight="1">
      <c r="A36" s="250"/>
      <c r="B36" s="235"/>
      <c r="C36" s="249"/>
      <c r="D36" s="249"/>
      <c r="E36" s="249"/>
      <c r="F36" s="249"/>
      <c r="G36" s="249"/>
      <c r="H36" s="251"/>
      <c r="I36" s="251"/>
      <c r="J36" s="252"/>
      <c r="K36" s="252"/>
      <c r="L36" s="48"/>
    </row>
    <row r="37" spans="1:12" ht="16.5">
      <c r="A37" s="244"/>
      <c r="B37" s="235"/>
      <c r="C37" s="253"/>
      <c r="D37" s="253"/>
      <c r="E37" s="253"/>
      <c r="F37" s="253"/>
      <c r="G37" s="254"/>
      <c r="H37" s="253"/>
      <c r="I37" s="253"/>
      <c r="J37" s="255"/>
      <c r="K37" s="253"/>
      <c r="L37" s="48"/>
    </row>
    <row r="38" spans="1:12" ht="16.5">
      <c r="A38" s="244"/>
      <c r="B38" s="235"/>
      <c r="C38" s="253"/>
      <c r="D38" s="253"/>
      <c r="E38" s="253"/>
      <c r="F38" s="253"/>
      <c r="G38" s="254"/>
      <c r="H38" s="253"/>
      <c r="I38" s="253"/>
      <c r="J38" s="255"/>
      <c r="K38" s="253"/>
      <c r="L38" s="48"/>
    </row>
    <row r="39" spans="1:12" ht="16.5">
      <c r="A39" s="234"/>
      <c r="B39" s="235"/>
      <c r="C39" s="253"/>
      <c r="D39" s="253"/>
      <c r="E39" s="253"/>
      <c r="F39" s="253"/>
      <c r="G39" s="254"/>
      <c r="H39" s="253"/>
      <c r="I39" s="253"/>
      <c r="J39" s="255"/>
      <c r="K39" s="253"/>
      <c r="L39" s="48"/>
    </row>
    <row r="40" spans="1:12" ht="21" customHeight="1">
      <c r="A40" s="234"/>
      <c r="B40" s="235"/>
      <c r="C40" s="256"/>
      <c r="D40" s="256"/>
      <c r="E40" s="256"/>
      <c r="F40" s="256"/>
      <c r="G40" s="256"/>
      <c r="H40" s="257"/>
      <c r="I40" s="257"/>
      <c r="J40" s="258"/>
      <c r="K40" s="253"/>
      <c r="L40" s="48"/>
    </row>
    <row r="41" spans="1:12" ht="21" customHeight="1">
      <c r="A41" s="234"/>
      <c r="B41" s="235"/>
      <c r="C41" s="256"/>
      <c r="D41" s="256"/>
      <c r="E41" s="256"/>
      <c r="F41" s="256"/>
      <c r="G41" s="256"/>
      <c r="H41" s="257"/>
      <c r="I41" s="257"/>
      <c r="J41" s="258"/>
      <c r="K41" s="253"/>
      <c r="L41" s="48"/>
    </row>
    <row r="42" spans="1:12" ht="21" customHeight="1">
      <c r="A42" s="234"/>
      <c r="B42" s="235"/>
      <c r="C42" s="256"/>
      <c r="D42" s="256"/>
      <c r="E42" s="256"/>
      <c r="F42" s="256"/>
      <c r="G42" s="256"/>
      <c r="H42" s="259"/>
      <c r="I42" s="257"/>
      <c r="J42" s="258"/>
      <c r="K42" s="253"/>
      <c r="L42" s="48"/>
    </row>
    <row r="43" spans="1:12" ht="21" customHeight="1">
      <c r="A43" s="234"/>
      <c r="B43" s="235"/>
      <c r="C43" s="235"/>
      <c r="D43" s="235"/>
      <c r="E43" s="235"/>
      <c r="F43" s="235"/>
      <c r="G43" s="235"/>
      <c r="H43" s="235"/>
      <c r="I43" s="235"/>
      <c r="J43" s="260"/>
      <c r="K43" s="260"/>
      <c r="L43" s="48"/>
    </row>
    <row r="44" spans="1:12" ht="15.75">
      <c r="A44" s="261"/>
      <c r="B44" s="262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ht="15.75">
      <c r="A45" s="234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ht="15.75">
      <c r="A46" s="234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ht="15.75">
      <c r="A47" s="234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ht="15.75">
      <c r="A48" s="234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</sheetData>
  <phoneticPr fontId="11" type="noConversion"/>
  <pageMargins left="0.75" right="0.75" top="1" bottom="1" header="0.5" footer="0.5"/>
  <pageSetup paperSize="5" scale="65" orientation="landscape" r:id="rId1"/>
  <headerFooter alignWithMargins="0">
    <oddHeader>&amp;C&amp;"Arial,Bold"&amp;14&amp;G
NOVEMBER 8, 2011
CONSOLIDATED ELECTION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60"/>
  <sheetViews>
    <sheetView showWhiteSpace="0" view="pageBreakPreview" zoomScale="60" zoomScaleNormal="75" workbookViewId="0">
      <selection activeCell="V22" sqref="V22"/>
    </sheetView>
  </sheetViews>
  <sheetFormatPr defaultRowHeight="12.75"/>
  <cols>
    <col min="1" max="1" width="40.85546875" customWidth="1"/>
    <col min="2" max="2" width="14.7109375" customWidth="1"/>
    <col min="3" max="3" width="13.85546875" customWidth="1"/>
    <col min="4" max="5" width="14.5703125" customWidth="1"/>
    <col min="6" max="6" width="10.5703125" customWidth="1"/>
    <col min="7" max="7" width="13" customWidth="1"/>
    <col min="8" max="8" width="18.42578125" customWidth="1"/>
    <col min="9" max="10" width="0.140625" hidden="1" customWidth="1"/>
    <col min="11" max="11" width="14.5703125" customWidth="1"/>
    <col min="12" max="12" width="22.5703125" customWidth="1"/>
  </cols>
  <sheetData>
    <row r="2" spans="1:17" ht="20.25">
      <c r="A2" s="1" t="s">
        <v>0</v>
      </c>
      <c r="B2" s="2"/>
      <c r="C2" s="2"/>
      <c r="D2" s="3" t="s">
        <v>1</v>
      </c>
      <c r="E2" s="4"/>
      <c r="F2" s="2"/>
      <c r="G2" s="5"/>
      <c r="I2" s="6" t="s">
        <v>2</v>
      </c>
    </row>
    <row r="3" spans="1:17" ht="18.75" thickBot="1">
      <c r="A3" s="7"/>
      <c r="B3" s="7"/>
      <c r="C3" s="7"/>
      <c r="D3" s="7"/>
      <c r="E3" s="7"/>
      <c r="F3" s="7"/>
      <c r="G3" s="7"/>
      <c r="H3" s="7"/>
      <c r="I3" s="8"/>
      <c r="J3" s="7"/>
      <c r="K3" s="7"/>
      <c r="L3" s="7"/>
    </row>
    <row r="4" spans="1:17" ht="41.25" thickTop="1">
      <c r="A4" s="9" t="s">
        <v>3</v>
      </c>
      <c r="B4" s="16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/>
      <c r="J4" s="10" t="s">
        <v>11</v>
      </c>
      <c r="K4" s="9" t="s">
        <v>12</v>
      </c>
      <c r="L4" s="12" t="s">
        <v>13</v>
      </c>
    </row>
    <row r="5" spans="1:17" ht="21" thickBot="1">
      <c r="A5" s="13"/>
      <c r="B5" s="14" t="s">
        <v>14</v>
      </c>
      <c r="C5" s="14"/>
      <c r="D5" s="14" t="s">
        <v>15</v>
      </c>
      <c r="E5" s="14" t="s">
        <v>15</v>
      </c>
      <c r="F5" s="14" t="s">
        <v>16</v>
      </c>
      <c r="G5" s="14" t="s">
        <v>17</v>
      </c>
      <c r="H5" s="14" t="s">
        <v>18</v>
      </c>
      <c r="I5" s="13"/>
      <c r="J5" s="14" t="s">
        <v>19</v>
      </c>
      <c r="K5" s="13" t="s">
        <v>20</v>
      </c>
      <c r="L5" s="15"/>
    </row>
    <row r="6" spans="1:17" ht="31.5" customHeight="1" thickTop="1">
      <c r="A6" s="177" t="s">
        <v>106</v>
      </c>
      <c r="B6" s="178">
        <v>1254</v>
      </c>
      <c r="C6" s="179">
        <v>208</v>
      </c>
      <c r="D6" s="180">
        <v>15</v>
      </c>
      <c r="E6" s="179">
        <v>0</v>
      </c>
      <c r="F6" s="294">
        <v>20</v>
      </c>
      <c r="G6" s="181">
        <f>SUM(C6,D6)</f>
        <v>223</v>
      </c>
      <c r="H6" s="182" t="s">
        <v>167</v>
      </c>
      <c r="I6" s="183"/>
      <c r="J6" s="184"/>
      <c r="K6" s="182" t="s">
        <v>167</v>
      </c>
      <c r="L6" s="185">
        <f>SUM(C6,D6,E6,F6)/B6</f>
        <v>0.19377990430622011</v>
      </c>
      <c r="Q6" s="81" t="s">
        <v>97</v>
      </c>
    </row>
    <row r="7" spans="1:17" ht="12.75" customHeight="1">
      <c r="A7" s="186"/>
      <c r="B7" s="187"/>
      <c r="C7" s="188"/>
      <c r="D7" s="189"/>
      <c r="E7" s="188"/>
      <c r="F7" s="295"/>
      <c r="G7" s="190"/>
      <c r="H7" s="191"/>
      <c r="I7" s="192"/>
      <c r="J7" s="192"/>
      <c r="K7" s="191"/>
      <c r="L7" s="193"/>
    </row>
    <row r="8" spans="1:17" ht="31.5" customHeight="1">
      <c r="A8" s="177" t="s">
        <v>107</v>
      </c>
      <c r="B8" s="194">
        <v>1004</v>
      </c>
      <c r="C8" s="195">
        <v>187</v>
      </c>
      <c r="D8" s="196">
        <v>22</v>
      </c>
      <c r="E8" s="195">
        <v>1</v>
      </c>
      <c r="F8" s="296">
        <v>21</v>
      </c>
      <c r="G8" s="199">
        <f>SUM(C8,D8)</f>
        <v>209</v>
      </c>
      <c r="H8" s="200"/>
      <c r="I8" s="198"/>
      <c r="J8" s="198"/>
      <c r="K8" s="200" t="s">
        <v>167</v>
      </c>
      <c r="L8" s="185">
        <f>SUM(C8,D8,E8,F8)/B8</f>
        <v>0.23007968127490039</v>
      </c>
    </row>
    <row r="9" spans="1:17" ht="12.75" customHeight="1">
      <c r="A9" s="201"/>
      <c r="B9" s="202"/>
      <c r="C9" s="203"/>
      <c r="D9" s="204"/>
      <c r="E9" s="203"/>
      <c r="F9" s="297"/>
      <c r="G9" s="207"/>
      <c r="H9" s="208"/>
      <c r="I9" s="206"/>
      <c r="J9" s="206"/>
      <c r="K9" s="208"/>
      <c r="L9" s="209"/>
    </row>
    <row r="10" spans="1:17" ht="31.5" customHeight="1">
      <c r="A10" s="210" t="s">
        <v>127</v>
      </c>
      <c r="B10" s="194">
        <v>1339</v>
      </c>
      <c r="C10" s="195">
        <v>294</v>
      </c>
      <c r="D10" s="196">
        <v>15</v>
      </c>
      <c r="E10" s="195">
        <v>4</v>
      </c>
      <c r="F10" s="296">
        <v>29</v>
      </c>
      <c r="G10" s="211">
        <f>SUM(C10,D10)</f>
        <v>309</v>
      </c>
      <c r="H10" s="200" t="s">
        <v>167</v>
      </c>
      <c r="I10" s="198"/>
      <c r="J10" s="198"/>
      <c r="K10" s="200" t="s">
        <v>167</v>
      </c>
      <c r="L10" s="185">
        <f>SUM(C10,D10,E10,F10)/B10</f>
        <v>0.25541448842419717</v>
      </c>
    </row>
    <row r="11" spans="1:17" ht="12.75" customHeight="1">
      <c r="A11" s="212"/>
      <c r="B11" s="202"/>
      <c r="C11" s="203"/>
      <c r="D11" s="204"/>
      <c r="E11" s="203"/>
      <c r="F11" s="297"/>
      <c r="G11" s="207"/>
      <c r="H11" s="208"/>
      <c r="I11" s="206"/>
      <c r="J11" s="206"/>
      <c r="K11" s="208"/>
      <c r="L11" s="209"/>
    </row>
    <row r="12" spans="1:17" ht="31.5" customHeight="1">
      <c r="A12" s="210" t="s">
        <v>108</v>
      </c>
      <c r="B12" s="194">
        <v>998</v>
      </c>
      <c r="C12" s="195">
        <v>167</v>
      </c>
      <c r="D12" s="199">
        <v>5</v>
      </c>
      <c r="E12" s="195">
        <v>0</v>
      </c>
      <c r="F12" s="195">
        <v>3</v>
      </c>
      <c r="G12" s="211">
        <f>SUM(C12,D12)</f>
        <v>172</v>
      </c>
      <c r="H12" s="197" t="s">
        <v>167</v>
      </c>
      <c r="I12" s="151"/>
      <c r="J12" s="151"/>
      <c r="K12" s="197" t="s">
        <v>167</v>
      </c>
      <c r="L12" s="185">
        <f>SUM(C12,D12,E12,F12)/B12</f>
        <v>0.17535070140280562</v>
      </c>
    </row>
    <row r="13" spans="1:17" ht="12.75" customHeight="1">
      <c r="A13" s="212"/>
      <c r="B13" s="202"/>
      <c r="C13" s="203"/>
      <c r="D13" s="213"/>
      <c r="E13" s="203"/>
      <c r="F13" s="203"/>
      <c r="G13" s="207"/>
      <c r="H13" s="205"/>
      <c r="I13" s="215"/>
      <c r="J13" s="215"/>
      <c r="K13" s="205"/>
      <c r="L13" s="209"/>
    </row>
    <row r="14" spans="1:17" ht="31.5" customHeight="1">
      <c r="A14" s="210" t="s">
        <v>109</v>
      </c>
      <c r="B14" s="194">
        <v>213</v>
      </c>
      <c r="C14" s="195">
        <v>34</v>
      </c>
      <c r="D14" s="199">
        <v>4</v>
      </c>
      <c r="E14" s="195">
        <v>0</v>
      </c>
      <c r="F14" s="195">
        <v>0</v>
      </c>
      <c r="G14" s="199">
        <f>SUM(C14,D14)</f>
        <v>38</v>
      </c>
      <c r="H14" s="200" t="s">
        <v>167</v>
      </c>
      <c r="I14" s="197"/>
      <c r="J14" s="197"/>
      <c r="K14" s="200" t="s">
        <v>167</v>
      </c>
      <c r="L14" s="185">
        <f t="shared" ref="L14:L32" si="0">SUM(C14,D14,E14,F14)/B14</f>
        <v>0.17840375586854459</v>
      </c>
    </row>
    <row r="15" spans="1:17" ht="12.75" customHeight="1">
      <c r="A15" s="216"/>
      <c r="B15" s="202"/>
      <c r="C15" s="203"/>
      <c r="D15" s="213"/>
      <c r="E15" s="203"/>
      <c r="F15" s="203"/>
      <c r="G15" s="207"/>
      <c r="H15" s="208"/>
      <c r="I15" s="205"/>
      <c r="J15" s="205"/>
      <c r="K15" s="208"/>
      <c r="L15" s="209"/>
    </row>
    <row r="16" spans="1:17" ht="32.25" customHeight="1">
      <c r="A16" s="210" t="s">
        <v>110</v>
      </c>
      <c r="B16" s="194">
        <v>1031</v>
      </c>
      <c r="C16" s="195">
        <v>231</v>
      </c>
      <c r="D16" s="199">
        <v>25</v>
      </c>
      <c r="E16" s="195">
        <v>1</v>
      </c>
      <c r="F16" s="195">
        <v>8</v>
      </c>
      <c r="G16" s="199">
        <f>SUM(C16,D16)</f>
        <v>256</v>
      </c>
      <c r="H16" s="200" t="s">
        <v>167</v>
      </c>
      <c r="I16" s="197"/>
      <c r="J16" s="197"/>
      <c r="K16" s="200" t="s">
        <v>167</v>
      </c>
      <c r="L16" s="185">
        <f t="shared" si="0"/>
        <v>0.25703200775945684</v>
      </c>
    </row>
    <row r="17" spans="1:15" ht="12" customHeight="1">
      <c r="A17" s="212"/>
      <c r="B17" s="202"/>
      <c r="C17" s="203"/>
      <c r="D17" s="213"/>
      <c r="E17" s="203"/>
      <c r="F17" s="203"/>
      <c r="G17" s="207"/>
      <c r="H17" s="208"/>
      <c r="I17" s="205"/>
      <c r="J17" s="205"/>
      <c r="K17" s="208"/>
      <c r="L17" s="209"/>
    </row>
    <row r="18" spans="1:15" ht="32.25" customHeight="1">
      <c r="A18" s="210" t="s">
        <v>111</v>
      </c>
      <c r="B18" s="194">
        <v>1203</v>
      </c>
      <c r="C18" s="195">
        <v>126</v>
      </c>
      <c r="D18" s="199">
        <v>6</v>
      </c>
      <c r="E18" s="195">
        <v>0</v>
      </c>
      <c r="F18" s="195">
        <v>5</v>
      </c>
      <c r="G18" s="199">
        <f>SUM(C18,D18)</f>
        <v>132</v>
      </c>
      <c r="H18" s="200"/>
      <c r="I18" s="197"/>
      <c r="J18" s="197"/>
      <c r="K18" s="200" t="s">
        <v>167</v>
      </c>
      <c r="L18" s="185">
        <f t="shared" si="0"/>
        <v>0.11388196176226101</v>
      </c>
    </row>
    <row r="19" spans="1:15" ht="12.75" customHeight="1">
      <c r="A19" s="217"/>
      <c r="B19" s="218"/>
      <c r="C19" s="217"/>
      <c r="D19" s="217"/>
      <c r="E19" s="298"/>
      <c r="F19" s="298"/>
      <c r="G19" s="217"/>
      <c r="H19" s="217"/>
      <c r="I19" s="217"/>
      <c r="J19" s="217"/>
      <c r="K19" s="217"/>
      <c r="L19" s="219"/>
    </row>
    <row r="20" spans="1:15" ht="32.25" customHeight="1">
      <c r="A20" s="220" t="s">
        <v>112</v>
      </c>
      <c r="B20" s="221">
        <v>1498</v>
      </c>
      <c r="C20" s="288">
        <v>293</v>
      </c>
      <c r="D20" s="293">
        <v>15</v>
      </c>
      <c r="E20" s="299">
        <v>1</v>
      </c>
      <c r="F20" s="287">
        <v>16</v>
      </c>
      <c r="G20" s="199">
        <f>SUM(C20,D20)</f>
        <v>308</v>
      </c>
      <c r="H20" s="282"/>
      <c r="I20" s="291" t="s">
        <v>2</v>
      </c>
      <c r="J20" s="282"/>
      <c r="K20" s="282" t="s">
        <v>167</v>
      </c>
      <c r="L20" s="185">
        <f t="shared" si="0"/>
        <v>0.21695594125500667</v>
      </c>
    </row>
    <row r="21" spans="1:15" ht="12" customHeight="1">
      <c r="A21" s="212"/>
      <c r="B21" s="202"/>
      <c r="C21" s="284"/>
      <c r="D21" s="284"/>
      <c r="E21" s="283"/>
      <c r="F21" s="283"/>
      <c r="G21" s="284"/>
      <c r="H21" s="286"/>
      <c r="I21" s="285"/>
      <c r="J21" s="285"/>
      <c r="K21" s="286"/>
      <c r="L21" s="209"/>
      <c r="O21" s="115"/>
    </row>
    <row r="22" spans="1:15" ht="33" customHeight="1">
      <c r="A22" s="210" t="s">
        <v>113</v>
      </c>
      <c r="B22" s="194">
        <v>1482</v>
      </c>
      <c r="C22" s="288">
        <v>306</v>
      </c>
      <c r="D22" s="288">
        <v>26</v>
      </c>
      <c r="E22" s="287">
        <v>0</v>
      </c>
      <c r="F22" s="287">
        <v>9</v>
      </c>
      <c r="G22" s="199">
        <f>SUM(C22,D22)</f>
        <v>332</v>
      </c>
      <c r="H22" s="289"/>
      <c r="I22" s="282"/>
      <c r="J22" s="282"/>
      <c r="K22" s="289" t="s">
        <v>167</v>
      </c>
      <c r="L22" s="185">
        <f t="shared" si="0"/>
        <v>0.23009446693657221</v>
      </c>
    </row>
    <row r="23" spans="1:15" ht="12.75" customHeight="1">
      <c r="A23" s="212"/>
      <c r="B23" s="202"/>
      <c r="C23" s="284"/>
      <c r="D23" s="284"/>
      <c r="E23" s="283"/>
      <c r="F23" s="283"/>
      <c r="G23" s="284"/>
      <c r="H23" s="286"/>
      <c r="I23" s="285"/>
      <c r="J23" s="285"/>
      <c r="K23" s="286"/>
      <c r="L23" s="209"/>
    </row>
    <row r="24" spans="1:15" ht="45" customHeight="1">
      <c r="A24" s="210" t="s">
        <v>114</v>
      </c>
      <c r="B24" s="194">
        <v>1373</v>
      </c>
      <c r="C24" s="288">
        <v>238</v>
      </c>
      <c r="D24" s="288">
        <v>14</v>
      </c>
      <c r="E24" s="287">
        <v>0</v>
      </c>
      <c r="F24" s="287">
        <v>10</v>
      </c>
      <c r="G24" s="199">
        <f>SUM(C24,D24)</f>
        <v>252</v>
      </c>
      <c r="H24" s="289"/>
      <c r="I24" s="282"/>
      <c r="J24" s="282"/>
      <c r="K24" s="289" t="s">
        <v>167</v>
      </c>
      <c r="L24" s="185">
        <f t="shared" si="0"/>
        <v>0.1908230152949745</v>
      </c>
    </row>
    <row r="25" spans="1:15" ht="12" customHeight="1">
      <c r="A25" s="212"/>
      <c r="B25" s="202"/>
      <c r="C25" s="284"/>
      <c r="D25" s="284"/>
      <c r="E25" s="283"/>
      <c r="F25" s="283"/>
      <c r="G25" s="284"/>
      <c r="H25" s="286"/>
      <c r="I25" s="285"/>
      <c r="J25" s="285"/>
      <c r="K25" s="286"/>
      <c r="L25" s="209"/>
    </row>
    <row r="26" spans="1:15" ht="48" customHeight="1">
      <c r="A26" s="210" t="s">
        <v>115</v>
      </c>
      <c r="B26" s="194">
        <v>718</v>
      </c>
      <c r="C26" s="288">
        <v>167</v>
      </c>
      <c r="D26" s="288">
        <v>16</v>
      </c>
      <c r="E26" s="287">
        <v>1</v>
      </c>
      <c r="F26" s="287">
        <v>4</v>
      </c>
      <c r="G26" s="199">
        <f>SUM(C26,D26)</f>
        <v>183</v>
      </c>
      <c r="H26" s="289" t="s">
        <v>167</v>
      </c>
      <c r="I26" s="282"/>
      <c r="J26" s="282"/>
      <c r="K26" s="289" t="s">
        <v>167</v>
      </c>
      <c r="L26" s="185">
        <f t="shared" si="0"/>
        <v>0.2618384401114206</v>
      </c>
    </row>
    <row r="27" spans="1:15" ht="12" customHeight="1">
      <c r="A27" s="212"/>
      <c r="B27" s="202"/>
      <c r="C27" s="284"/>
      <c r="D27" s="284"/>
      <c r="E27" s="284"/>
      <c r="F27" s="284"/>
      <c r="G27" s="284"/>
      <c r="H27" s="286"/>
      <c r="I27" s="285"/>
      <c r="J27" s="285"/>
      <c r="K27" s="286"/>
      <c r="L27" s="209"/>
    </row>
    <row r="28" spans="1:15" ht="43.5" customHeight="1">
      <c r="A28" s="210" t="s">
        <v>116</v>
      </c>
      <c r="B28" s="194">
        <v>119</v>
      </c>
      <c r="C28" s="288">
        <v>24</v>
      </c>
      <c r="D28" s="288">
        <v>0</v>
      </c>
      <c r="E28" s="288">
        <v>0</v>
      </c>
      <c r="F28" s="288">
        <v>1</v>
      </c>
      <c r="G28" s="199">
        <f>SUM(C28,D28)</f>
        <v>24</v>
      </c>
      <c r="H28" s="289" t="s">
        <v>167</v>
      </c>
      <c r="I28" s="282"/>
      <c r="J28" s="282"/>
      <c r="K28" s="289" t="s">
        <v>167</v>
      </c>
      <c r="L28" s="185">
        <f t="shared" si="0"/>
        <v>0.21008403361344538</v>
      </c>
    </row>
    <row r="29" spans="1:15" ht="12" customHeight="1">
      <c r="A29" s="212"/>
      <c r="B29" s="202"/>
      <c r="C29" s="284"/>
      <c r="D29" s="284"/>
      <c r="E29" s="284"/>
      <c r="F29" s="284"/>
      <c r="G29" s="284"/>
      <c r="H29" s="286"/>
      <c r="I29" s="285"/>
      <c r="J29" s="285"/>
      <c r="K29" s="286"/>
      <c r="L29" s="209"/>
    </row>
    <row r="30" spans="1:15" ht="44.25" customHeight="1">
      <c r="A30" s="210" t="s">
        <v>117</v>
      </c>
      <c r="B30" s="194">
        <v>1703</v>
      </c>
      <c r="C30" s="288">
        <v>278</v>
      </c>
      <c r="D30" s="288">
        <v>24</v>
      </c>
      <c r="E30" s="288">
        <v>1</v>
      </c>
      <c r="F30" s="288">
        <v>9</v>
      </c>
      <c r="G30" s="199">
        <f>SUM(C30,D30)</f>
        <v>302</v>
      </c>
      <c r="H30" s="289" t="s">
        <v>167</v>
      </c>
      <c r="I30" s="282"/>
      <c r="J30" s="282"/>
      <c r="K30" s="289" t="s">
        <v>167</v>
      </c>
      <c r="L30" s="185">
        <f t="shared" si="0"/>
        <v>0.18320610687022901</v>
      </c>
    </row>
    <row r="31" spans="1:15" ht="12.75" customHeight="1">
      <c r="A31" s="212"/>
      <c r="B31" s="202"/>
      <c r="C31" s="284"/>
      <c r="D31" s="284"/>
      <c r="E31" s="284"/>
      <c r="F31" s="284"/>
      <c r="G31" s="284"/>
      <c r="H31" s="286"/>
      <c r="I31" s="285"/>
      <c r="J31" s="285"/>
      <c r="K31" s="286"/>
      <c r="L31" s="209"/>
    </row>
    <row r="32" spans="1:15" ht="44.25" customHeight="1">
      <c r="A32" s="210" t="s">
        <v>118</v>
      </c>
      <c r="B32" s="194">
        <v>2576</v>
      </c>
      <c r="C32" s="288">
        <v>483</v>
      </c>
      <c r="D32" s="288">
        <v>40</v>
      </c>
      <c r="E32" s="288">
        <v>0</v>
      </c>
      <c r="F32" s="288">
        <v>18</v>
      </c>
      <c r="G32" s="199">
        <f>SUM(C32,D32)</f>
        <v>523</v>
      </c>
      <c r="H32" s="289"/>
      <c r="I32" s="282"/>
      <c r="J32" s="282"/>
      <c r="K32" s="289" t="s">
        <v>167</v>
      </c>
      <c r="L32" s="185">
        <f t="shared" si="0"/>
        <v>0.21001552795031056</v>
      </c>
    </row>
    <row r="33" spans="1:12" ht="12.75" customHeight="1">
      <c r="A33" s="212"/>
      <c r="B33" s="202"/>
      <c r="C33" s="284"/>
      <c r="D33" s="284"/>
      <c r="E33" s="284"/>
      <c r="F33" s="284"/>
      <c r="G33" s="284"/>
      <c r="H33" s="286"/>
      <c r="I33" s="285"/>
      <c r="J33" s="285"/>
      <c r="K33" s="286"/>
      <c r="L33" s="209"/>
    </row>
    <row r="34" spans="1:12" ht="42.75" customHeight="1">
      <c r="A34" s="210" t="s">
        <v>119</v>
      </c>
      <c r="B34" s="194">
        <v>1474</v>
      </c>
      <c r="C34" s="288">
        <v>126</v>
      </c>
      <c r="D34" s="288">
        <v>14</v>
      </c>
      <c r="E34" s="288">
        <v>0</v>
      </c>
      <c r="F34" s="288">
        <v>6</v>
      </c>
      <c r="G34" s="199">
        <f>SUM(C34,D34)</f>
        <v>140</v>
      </c>
      <c r="H34" s="289"/>
      <c r="I34" s="282"/>
      <c r="J34" s="282"/>
      <c r="K34" s="289" t="s">
        <v>167</v>
      </c>
      <c r="L34" s="185">
        <f t="shared" ref="L34:L50" si="1">SUM(C34,D34,E34,F34)/B34</f>
        <v>9.9050203527815461E-2</v>
      </c>
    </row>
    <row r="35" spans="1:12" ht="12.75" customHeight="1">
      <c r="A35" s="214"/>
      <c r="B35" s="202"/>
      <c r="C35" s="284"/>
      <c r="D35" s="284"/>
      <c r="E35" s="284"/>
      <c r="F35" s="284"/>
      <c r="G35" s="284"/>
      <c r="H35" s="285"/>
      <c r="I35" s="285"/>
      <c r="J35" s="285"/>
      <c r="K35" s="285"/>
      <c r="L35" s="209"/>
    </row>
    <row r="36" spans="1:12" ht="33" customHeight="1">
      <c r="A36" s="222" t="s">
        <v>120</v>
      </c>
      <c r="B36" s="223">
        <v>1979</v>
      </c>
      <c r="C36" s="290">
        <v>320</v>
      </c>
      <c r="D36" s="290">
        <v>17</v>
      </c>
      <c r="E36" s="290">
        <v>0</v>
      </c>
      <c r="F36" s="290">
        <v>4</v>
      </c>
      <c r="G36" s="199">
        <f>SUM(C36,D36)</f>
        <v>337</v>
      </c>
      <c r="H36" s="292" t="s">
        <v>167</v>
      </c>
      <c r="I36" s="292"/>
      <c r="J36" s="292"/>
      <c r="K36" s="292" t="s">
        <v>167</v>
      </c>
      <c r="L36" s="185">
        <f t="shared" si="1"/>
        <v>0.17230924709449216</v>
      </c>
    </row>
    <row r="37" spans="1:12" ht="12.75" customHeight="1">
      <c r="A37" s="214"/>
      <c r="B37" s="202"/>
      <c r="C37" s="284"/>
      <c r="D37" s="284"/>
      <c r="E37" s="284"/>
      <c r="F37" s="284"/>
      <c r="G37" s="284"/>
      <c r="H37" s="285"/>
      <c r="I37" s="285"/>
      <c r="J37" s="285"/>
      <c r="K37" s="285"/>
      <c r="L37" s="209"/>
    </row>
    <row r="38" spans="1:12" ht="33" customHeight="1">
      <c r="A38" s="150" t="s">
        <v>121</v>
      </c>
      <c r="B38" s="194">
        <v>1624</v>
      </c>
      <c r="C38" s="288">
        <v>203</v>
      </c>
      <c r="D38" s="288">
        <v>17</v>
      </c>
      <c r="E38" s="288">
        <v>0</v>
      </c>
      <c r="F38" s="288">
        <v>8</v>
      </c>
      <c r="G38" s="199">
        <f>SUM(C38,D38)</f>
        <v>220</v>
      </c>
      <c r="H38" s="282" t="s">
        <v>167</v>
      </c>
      <c r="I38" s="282"/>
      <c r="J38" s="282"/>
      <c r="K38" s="289" t="s">
        <v>167</v>
      </c>
      <c r="L38" s="185">
        <f t="shared" si="1"/>
        <v>0.14039408866995073</v>
      </c>
    </row>
    <row r="39" spans="1:12" ht="12.75" customHeight="1">
      <c r="A39" s="214"/>
      <c r="B39" s="202"/>
      <c r="C39" s="284"/>
      <c r="D39" s="284"/>
      <c r="E39" s="284"/>
      <c r="F39" s="284"/>
      <c r="G39" s="284"/>
      <c r="H39" s="285"/>
      <c r="I39" s="285"/>
      <c r="J39" s="285"/>
      <c r="K39" s="286"/>
      <c r="L39" s="215"/>
    </row>
    <row r="40" spans="1:12" ht="33" customHeight="1">
      <c r="A40" s="150" t="s">
        <v>122</v>
      </c>
      <c r="B40" s="194">
        <v>1328</v>
      </c>
      <c r="C40" s="288">
        <v>194</v>
      </c>
      <c r="D40" s="288">
        <v>14</v>
      </c>
      <c r="E40" s="288">
        <v>1</v>
      </c>
      <c r="F40" s="288">
        <v>5</v>
      </c>
      <c r="G40" s="199">
        <f>SUM(C40,D40)</f>
        <v>208</v>
      </c>
      <c r="H40" s="282"/>
      <c r="I40" s="282"/>
      <c r="J40" s="282"/>
      <c r="K40" s="289" t="s">
        <v>167</v>
      </c>
      <c r="L40" s="185">
        <f t="shared" si="1"/>
        <v>0.16114457831325302</v>
      </c>
    </row>
    <row r="41" spans="1:12" ht="12.75" customHeight="1">
      <c r="A41" s="214"/>
      <c r="B41" s="202"/>
      <c r="C41" s="284"/>
      <c r="D41" s="284"/>
      <c r="E41" s="284"/>
      <c r="F41" s="284"/>
      <c r="G41" s="284"/>
      <c r="H41" s="285"/>
      <c r="I41" s="285"/>
      <c r="J41" s="285"/>
      <c r="K41" s="286"/>
      <c r="L41" s="215"/>
    </row>
    <row r="42" spans="1:12" ht="33" customHeight="1">
      <c r="A42" s="150" t="s">
        <v>123</v>
      </c>
      <c r="B42" s="194">
        <v>1940</v>
      </c>
      <c r="C42" s="288">
        <v>449</v>
      </c>
      <c r="D42" s="288">
        <v>32</v>
      </c>
      <c r="E42" s="288">
        <v>0</v>
      </c>
      <c r="F42" s="288">
        <v>14</v>
      </c>
      <c r="G42" s="199">
        <f>SUM(C42,D42)</f>
        <v>481</v>
      </c>
      <c r="H42" s="282"/>
      <c r="I42" s="282"/>
      <c r="J42" s="282"/>
      <c r="K42" s="289" t="s">
        <v>167</v>
      </c>
      <c r="L42" s="185">
        <f t="shared" si="1"/>
        <v>0.25515463917525771</v>
      </c>
    </row>
    <row r="43" spans="1:12" ht="12.75" customHeight="1">
      <c r="A43" s="214"/>
      <c r="B43" s="202"/>
      <c r="C43" s="284"/>
      <c r="D43" s="284"/>
      <c r="E43" s="284"/>
      <c r="F43" s="284"/>
      <c r="G43" s="284"/>
      <c r="H43" s="285"/>
      <c r="I43" s="285"/>
      <c r="J43" s="285"/>
      <c r="K43" s="286"/>
      <c r="L43" s="215"/>
    </row>
    <row r="44" spans="1:12" ht="33" customHeight="1">
      <c r="A44" s="150" t="s">
        <v>124</v>
      </c>
      <c r="B44" s="194">
        <v>2139</v>
      </c>
      <c r="C44" s="288">
        <v>401</v>
      </c>
      <c r="D44" s="288">
        <v>22</v>
      </c>
      <c r="E44" s="288">
        <v>0</v>
      </c>
      <c r="F44" s="288">
        <v>25</v>
      </c>
      <c r="G44" s="199">
        <f>SUM(C44,D44)</f>
        <v>423</v>
      </c>
      <c r="H44" s="282"/>
      <c r="I44" s="282"/>
      <c r="J44" s="282"/>
      <c r="K44" s="289" t="s">
        <v>167</v>
      </c>
      <c r="L44" s="185">
        <f t="shared" si="1"/>
        <v>0.20944366526414213</v>
      </c>
    </row>
    <row r="45" spans="1:12" ht="12.75" customHeight="1">
      <c r="A45" s="214"/>
      <c r="B45" s="202"/>
      <c r="C45" s="284"/>
      <c r="D45" s="284"/>
      <c r="E45" s="284"/>
      <c r="F45" s="284"/>
      <c r="G45" s="284"/>
      <c r="H45" s="285"/>
      <c r="I45" s="285"/>
      <c r="J45" s="285"/>
      <c r="K45" s="286"/>
      <c r="L45" s="215"/>
    </row>
    <row r="46" spans="1:12" ht="33" customHeight="1">
      <c r="A46" s="150" t="s">
        <v>125</v>
      </c>
      <c r="B46" s="194">
        <v>719</v>
      </c>
      <c r="C46" s="288">
        <v>186</v>
      </c>
      <c r="D46" s="288">
        <v>20</v>
      </c>
      <c r="E46" s="288">
        <v>0</v>
      </c>
      <c r="F46" s="288">
        <v>5</v>
      </c>
      <c r="G46" s="199">
        <f>SUM(C46,D46)</f>
        <v>206</v>
      </c>
      <c r="H46" s="282" t="s">
        <v>167</v>
      </c>
      <c r="I46" s="282"/>
      <c r="J46" s="282"/>
      <c r="K46" s="289" t="s">
        <v>167</v>
      </c>
      <c r="L46" s="185">
        <f t="shared" si="1"/>
        <v>0.29346314325452016</v>
      </c>
    </row>
    <row r="47" spans="1:12" ht="12.75" customHeight="1">
      <c r="A47" s="214"/>
      <c r="B47" s="202"/>
      <c r="C47" s="284"/>
      <c r="D47" s="284"/>
      <c r="E47" s="284"/>
      <c r="F47" s="284"/>
      <c r="G47" s="284"/>
      <c r="H47" s="285"/>
      <c r="I47" s="285"/>
      <c r="J47" s="285"/>
      <c r="K47" s="286"/>
      <c r="L47" s="215"/>
    </row>
    <row r="48" spans="1:12" ht="33" customHeight="1">
      <c r="A48" s="150" t="s">
        <v>128</v>
      </c>
      <c r="B48" s="194">
        <v>766</v>
      </c>
      <c r="C48" s="288">
        <v>186</v>
      </c>
      <c r="D48" s="288">
        <v>6</v>
      </c>
      <c r="E48" s="288">
        <v>0</v>
      </c>
      <c r="F48" s="288">
        <v>6</v>
      </c>
      <c r="G48" s="199">
        <f>SUM(C48,D48)</f>
        <v>192</v>
      </c>
      <c r="H48" s="282" t="s">
        <v>167</v>
      </c>
      <c r="I48" s="282"/>
      <c r="J48" s="282"/>
      <c r="K48" s="289" t="s">
        <v>167</v>
      </c>
      <c r="L48" s="185">
        <f t="shared" si="1"/>
        <v>0.25848563968668409</v>
      </c>
    </row>
    <row r="49" spans="1:12" ht="12.75" customHeight="1">
      <c r="A49" s="214"/>
      <c r="B49" s="202"/>
      <c r="C49" s="284"/>
      <c r="D49" s="284"/>
      <c r="E49" s="284"/>
      <c r="F49" s="284"/>
      <c r="G49" s="284"/>
      <c r="H49" s="285"/>
      <c r="I49" s="285"/>
      <c r="J49" s="285"/>
      <c r="K49" s="286"/>
      <c r="L49" s="215"/>
    </row>
    <row r="50" spans="1:12" ht="33" customHeight="1">
      <c r="A50" s="150" t="s">
        <v>130</v>
      </c>
      <c r="B50" s="194">
        <v>935</v>
      </c>
      <c r="C50" s="288">
        <v>173</v>
      </c>
      <c r="D50" s="288">
        <v>7</v>
      </c>
      <c r="E50" s="288">
        <v>0</v>
      </c>
      <c r="F50" s="288">
        <v>9</v>
      </c>
      <c r="G50" s="199">
        <f>SUM(C50,D50)</f>
        <v>180</v>
      </c>
      <c r="H50" s="282" t="s">
        <v>167</v>
      </c>
      <c r="I50" s="282"/>
      <c r="J50" s="282"/>
      <c r="K50" s="289" t="s">
        <v>167</v>
      </c>
      <c r="L50" s="185">
        <f t="shared" si="1"/>
        <v>0.20213903743315509</v>
      </c>
    </row>
    <row r="51" spans="1:12" ht="33" customHeight="1">
      <c r="A51" s="150"/>
      <c r="B51" s="194"/>
      <c r="C51" s="197"/>
      <c r="D51" s="199"/>
      <c r="E51" s="197"/>
      <c r="F51" s="197"/>
      <c r="G51" s="199"/>
      <c r="H51" s="197"/>
      <c r="I51" s="197"/>
      <c r="J51" s="197"/>
      <c r="K51" s="197"/>
      <c r="L51" s="151"/>
    </row>
    <row r="52" spans="1:12" ht="20.25" customHeight="1">
      <c r="A52" s="222" t="s">
        <v>98</v>
      </c>
      <c r="B52" s="223">
        <f>SUM(B6:B51)</f>
        <v>29415</v>
      </c>
      <c r="C52" s="151">
        <f>SUM(C6:C51)</f>
        <v>5274</v>
      </c>
      <c r="D52" s="199">
        <f>SUM(D6:D51)</f>
        <v>376</v>
      </c>
      <c r="E52" s="150">
        <f>SUM(E6:E51)</f>
        <v>10</v>
      </c>
      <c r="F52" s="151">
        <f>SUM(F6:F51)</f>
        <v>235</v>
      </c>
      <c r="G52" s="199"/>
      <c r="H52" s="151"/>
      <c r="I52" s="151"/>
      <c r="J52" s="151"/>
      <c r="K52" s="151"/>
      <c r="L52" s="151"/>
    </row>
    <row r="53" spans="1:12" ht="20.25" customHeight="1">
      <c r="A53" s="147"/>
      <c r="B53" s="149"/>
      <c r="C53" s="135"/>
      <c r="D53" s="136"/>
      <c r="E53" s="134"/>
      <c r="F53" s="17"/>
      <c r="G53" s="137"/>
      <c r="H53" s="17"/>
      <c r="I53" s="17"/>
      <c r="J53" s="17"/>
      <c r="K53" s="17"/>
      <c r="L53" s="17"/>
    </row>
    <row r="54" spans="1:12" ht="20.25" customHeight="1">
      <c r="A54" s="147"/>
      <c r="B54" s="149"/>
      <c r="C54" s="135"/>
      <c r="D54" s="136"/>
      <c r="E54" s="134"/>
      <c r="F54" s="17"/>
      <c r="G54" s="137"/>
      <c r="H54" s="17"/>
      <c r="I54" s="17"/>
      <c r="J54" s="17"/>
      <c r="K54" s="17"/>
      <c r="L54" s="17"/>
    </row>
    <row r="55" spans="1:12" ht="20.25" customHeight="1">
      <c r="A55" s="150" t="s">
        <v>21</v>
      </c>
      <c r="B55" s="151"/>
      <c r="C55" s="151"/>
      <c r="D55" s="151"/>
      <c r="E55" s="151"/>
      <c r="F55" s="17"/>
      <c r="G55" s="17"/>
      <c r="H55" s="17"/>
      <c r="I55" s="17"/>
      <c r="J55" s="17"/>
      <c r="K55" s="17"/>
      <c r="L55" s="17"/>
    </row>
    <row r="56" spans="1:12" ht="20.25" customHeight="1">
      <c r="A56" s="150" t="s">
        <v>22</v>
      </c>
      <c r="B56" s="151"/>
      <c r="C56" s="151"/>
      <c r="D56" s="151"/>
      <c r="E56" s="151"/>
      <c r="F56" s="17"/>
      <c r="G56" s="17"/>
      <c r="H56" s="17"/>
      <c r="I56" s="17"/>
      <c r="J56" s="17"/>
      <c r="K56" s="17"/>
      <c r="L56" s="17"/>
    </row>
    <row r="57" spans="1:12" ht="20.25" customHeight="1">
      <c r="A57" s="150" t="s">
        <v>23</v>
      </c>
      <c r="B57" s="151"/>
      <c r="C57" s="151"/>
      <c r="D57" s="151"/>
      <c r="E57" s="151"/>
      <c r="F57" s="17"/>
      <c r="G57" s="17"/>
      <c r="H57" s="17"/>
      <c r="I57" s="17"/>
      <c r="J57" s="17"/>
      <c r="K57" s="17"/>
      <c r="L57" s="17"/>
    </row>
    <row r="58" spans="1:12" ht="20.25" customHeight="1">
      <c r="A58" s="150" t="s">
        <v>25</v>
      </c>
      <c r="B58" s="151"/>
      <c r="C58" s="151"/>
      <c r="D58" s="151"/>
      <c r="E58" s="151"/>
      <c r="F58" s="17"/>
      <c r="G58" s="17"/>
      <c r="H58" s="17"/>
      <c r="I58" s="17"/>
      <c r="J58" s="17"/>
      <c r="K58" s="17"/>
      <c r="L58" s="17"/>
    </row>
    <row r="59" spans="1:12" ht="20.25" customHeight="1">
      <c r="A59" s="151" t="s">
        <v>24</v>
      </c>
      <c r="B59" s="151"/>
      <c r="C59" s="151"/>
      <c r="D59" s="151"/>
      <c r="E59" s="151"/>
      <c r="F59" s="17"/>
      <c r="G59" s="17"/>
      <c r="H59" s="17"/>
      <c r="I59" s="17"/>
      <c r="J59" s="17"/>
      <c r="K59" s="17"/>
      <c r="L59" s="17"/>
    </row>
    <row r="60" spans="1:12" ht="20.25" customHeight="1"/>
  </sheetData>
  <phoneticPr fontId="11" type="noConversion"/>
  <pageMargins left="0.7" right="0.7" top="0.75" bottom="0.75" header="0.3" footer="0.3"/>
  <pageSetup paperSize="5" scale="52" orientation="portrait" r:id="rId1"/>
  <headerFooter differentOddEven="1" alignWithMargins="0">
    <oddHeader>&amp;C&amp;G
&amp;"Arial,Bold"&amp;12PRESIDENTIAL PREFERENCE ELECTION
FEBRUARY 28, 2012</oddHeader>
  </headerFooter>
  <colBreaks count="1" manualBreakCount="1">
    <brk id="12" max="28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showWhiteSpace="0" view="pageLayout" topLeftCell="A18" zoomScaleNormal="75" zoomScaleSheetLayoutView="100" workbookViewId="0">
      <selection activeCell="H35" sqref="H35"/>
    </sheetView>
  </sheetViews>
  <sheetFormatPr defaultRowHeight="12.75"/>
  <cols>
    <col min="1" max="1" width="32" customWidth="1"/>
    <col min="2" max="4" width="13.140625" customWidth="1"/>
    <col min="5" max="5" width="5.140625" customWidth="1"/>
    <col min="6" max="6" width="14.42578125" customWidth="1"/>
    <col min="7" max="7" width="13.140625" customWidth="1"/>
    <col min="8" max="8" width="5.140625" customWidth="1"/>
    <col min="9" max="9" width="13.140625" customWidth="1"/>
    <col min="11" max="11" width="5.140625" customWidth="1"/>
    <col min="12" max="14" width="13.140625" customWidth="1"/>
  </cols>
  <sheetData>
    <row r="1" spans="1:15" ht="41.25" customHeight="1">
      <c r="A1" s="110">
        <v>40967</v>
      </c>
      <c r="B1" s="57"/>
      <c r="C1" s="57"/>
      <c r="D1" s="57"/>
      <c r="E1" s="57"/>
      <c r="F1" s="152">
        <v>40968</v>
      </c>
      <c r="G1" s="57"/>
      <c r="H1" s="57"/>
      <c r="I1" s="57" t="s">
        <v>96</v>
      </c>
    </row>
    <row r="2" spans="1:15" ht="96.75" customHeight="1">
      <c r="A2" s="71" t="s">
        <v>77</v>
      </c>
      <c r="B2" s="68" t="s">
        <v>86</v>
      </c>
      <c r="C2" s="60" t="s">
        <v>87</v>
      </c>
      <c r="D2" s="68" t="s">
        <v>88</v>
      </c>
      <c r="E2" s="72"/>
      <c r="F2" s="60" t="s">
        <v>89</v>
      </c>
      <c r="G2" s="60" t="s">
        <v>90</v>
      </c>
      <c r="H2" s="73"/>
      <c r="I2" s="68" t="s">
        <v>91</v>
      </c>
      <c r="J2" s="28" t="s">
        <v>92</v>
      </c>
      <c r="K2" s="74"/>
      <c r="L2" s="26" t="s">
        <v>93</v>
      </c>
      <c r="M2" s="28" t="s">
        <v>94</v>
      </c>
      <c r="N2" s="68" t="s">
        <v>95</v>
      </c>
      <c r="O2" s="57"/>
    </row>
    <row r="3" spans="1:15" ht="24.95" customHeight="1">
      <c r="A3" s="153" t="s">
        <v>106</v>
      </c>
      <c r="B3" s="301">
        <v>15</v>
      </c>
      <c r="C3" s="301">
        <v>0</v>
      </c>
      <c r="D3" s="301">
        <v>15</v>
      </c>
      <c r="E3" s="302"/>
      <c r="F3" s="301">
        <v>15</v>
      </c>
      <c r="G3" s="301">
        <v>0</v>
      </c>
      <c r="H3" s="138"/>
      <c r="I3" s="142">
        <v>2</v>
      </c>
      <c r="J3" s="142">
        <v>0</v>
      </c>
      <c r="K3" s="138"/>
      <c r="L3" s="142">
        <v>13</v>
      </c>
      <c r="M3" s="142">
        <v>0</v>
      </c>
      <c r="N3" s="142">
        <v>15</v>
      </c>
    </row>
    <row r="4" spans="1:15" ht="24.95" customHeight="1">
      <c r="A4" s="153" t="s">
        <v>126</v>
      </c>
      <c r="B4" s="301">
        <v>22</v>
      </c>
      <c r="C4" s="301">
        <v>0</v>
      </c>
      <c r="D4" s="301">
        <v>22</v>
      </c>
      <c r="E4" s="302"/>
      <c r="F4" s="301">
        <v>22</v>
      </c>
      <c r="G4" s="301">
        <v>0</v>
      </c>
      <c r="H4" s="140"/>
      <c r="I4" s="142">
        <v>15</v>
      </c>
      <c r="J4" s="142">
        <v>0</v>
      </c>
      <c r="K4" s="140"/>
      <c r="L4" s="142">
        <v>7</v>
      </c>
      <c r="M4" s="142">
        <v>0</v>
      </c>
      <c r="N4" s="142">
        <v>22</v>
      </c>
    </row>
    <row r="5" spans="1:15" ht="24.95" customHeight="1">
      <c r="A5" s="154" t="s">
        <v>127</v>
      </c>
      <c r="B5" s="301">
        <v>15</v>
      </c>
      <c r="C5" s="301">
        <v>0</v>
      </c>
      <c r="D5" s="301">
        <v>15</v>
      </c>
      <c r="E5" s="302"/>
      <c r="F5" s="301">
        <v>15</v>
      </c>
      <c r="G5" s="301">
        <v>0</v>
      </c>
      <c r="H5" s="140"/>
      <c r="I5" s="142">
        <v>4</v>
      </c>
      <c r="J5" s="142">
        <v>0</v>
      </c>
      <c r="K5" s="140"/>
      <c r="L5" s="142">
        <v>11</v>
      </c>
      <c r="M5" s="142">
        <v>0</v>
      </c>
      <c r="N5" s="142">
        <v>15</v>
      </c>
    </row>
    <row r="6" spans="1:15" ht="24.95" customHeight="1">
      <c r="A6" s="153" t="s">
        <v>108</v>
      </c>
      <c r="B6" s="301">
        <v>5</v>
      </c>
      <c r="C6" s="301">
        <v>0</v>
      </c>
      <c r="D6" s="301">
        <v>5</v>
      </c>
      <c r="E6" s="302"/>
      <c r="F6" s="301">
        <v>5</v>
      </c>
      <c r="G6" s="301">
        <v>0</v>
      </c>
      <c r="H6" s="140"/>
      <c r="I6" s="142">
        <v>2</v>
      </c>
      <c r="J6" s="142">
        <v>0</v>
      </c>
      <c r="K6" s="140"/>
      <c r="L6" s="142">
        <v>3</v>
      </c>
      <c r="M6" s="142">
        <v>0</v>
      </c>
      <c r="N6" s="142">
        <v>5</v>
      </c>
    </row>
    <row r="7" spans="1:15" ht="24.95" customHeight="1">
      <c r="A7" s="153" t="s">
        <v>109</v>
      </c>
      <c r="B7" s="301">
        <v>4</v>
      </c>
      <c r="C7" s="301">
        <v>0</v>
      </c>
      <c r="D7" s="301">
        <v>4</v>
      </c>
      <c r="E7" s="302"/>
      <c r="F7" s="301">
        <v>4</v>
      </c>
      <c r="G7" s="301">
        <v>0</v>
      </c>
      <c r="H7" s="140"/>
      <c r="I7" s="142">
        <v>2</v>
      </c>
      <c r="J7" s="142">
        <v>0</v>
      </c>
      <c r="K7" s="140"/>
      <c r="L7" s="142">
        <v>1</v>
      </c>
      <c r="M7" s="142">
        <v>0</v>
      </c>
      <c r="N7" s="142">
        <v>3</v>
      </c>
    </row>
    <row r="8" spans="1:15" ht="24.95" customHeight="1">
      <c r="A8" s="153" t="s">
        <v>110</v>
      </c>
      <c r="B8" s="301">
        <v>25</v>
      </c>
      <c r="C8" s="301">
        <v>0</v>
      </c>
      <c r="D8" s="301">
        <v>25</v>
      </c>
      <c r="E8" s="302"/>
      <c r="F8" s="301">
        <v>25</v>
      </c>
      <c r="G8" s="301">
        <v>0</v>
      </c>
      <c r="H8" s="140"/>
      <c r="I8" s="142">
        <v>8</v>
      </c>
      <c r="J8" s="142">
        <v>0</v>
      </c>
      <c r="K8" s="140"/>
      <c r="L8" s="142">
        <v>17</v>
      </c>
      <c r="M8" s="142">
        <v>0</v>
      </c>
      <c r="N8" s="142">
        <v>25</v>
      </c>
    </row>
    <row r="9" spans="1:15" ht="24.95" customHeight="1">
      <c r="A9" s="153" t="s">
        <v>111</v>
      </c>
      <c r="B9" s="301">
        <v>6</v>
      </c>
      <c r="C9" s="301">
        <v>0</v>
      </c>
      <c r="D9" s="301">
        <v>6</v>
      </c>
      <c r="E9" s="302"/>
      <c r="F9" s="301">
        <v>6</v>
      </c>
      <c r="G9" s="301">
        <v>0</v>
      </c>
      <c r="H9" s="140"/>
      <c r="I9" s="142">
        <v>0</v>
      </c>
      <c r="J9" s="142">
        <v>0</v>
      </c>
      <c r="K9" s="140"/>
      <c r="L9" s="142">
        <v>6</v>
      </c>
      <c r="M9" s="142">
        <v>0</v>
      </c>
      <c r="N9" s="142">
        <v>6</v>
      </c>
    </row>
    <row r="10" spans="1:15" ht="24.95" customHeight="1">
      <c r="A10" s="153" t="s">
        <v>112</v>
      </c>
      <c r="B10" s="301">
        <v>15</v>
      </c>
      <c r="C10" s="301">
        <v>0</v>
      </c>
      <c r="D10" s="301">
        <v>15</v>
      </c>
      <c r="E10" s="302"/>
      <c r="F10" s="301">
        <v>15</v>
      </c>
      <c r="G10" s="301">
        <v>0</v>
      </c>
      <c r="H10" s="140"/>
      <c r="I10" s="142">
        <v>1</v>
      </c>
      <c r="J10" s="142">
        <v>0</v>
      </c>
      <c r="K10" s="140"/>
      <c r="L10" s="142">
        <v>14</v>
      </c>
      <c r="M10" s="142">
        <v>0</v>
      </c>
      <c r="N10" s="142">
        <v>15</v>
      </c>
    </row>
    <row r="11" spans="1:15" ht="24.95" customHeight="1">
      <c r="A11" s="154" t="s">
        <v>113</v>
      </c>
      <c r="B11" s="301">
        <v>26</v>
      </c>
      <c r="C11" s="301">
        <v>0</v>
      </c>
      <c r="D11" s="301">
        <v>26</v>
      </c>
      <c r="E11" s="302"/>
      <c r="F11" s="301">
        <v>26</v>
      </c>
      <c r="G11" s="301">
        <v>0</v>
      </c>
      <c r="H11" s="140"/>
      <c r="I11" s="142">
        <v>5</v>
      </c>
      <c r="J11" s="142">
        <v>0</v>
      </c>
      <c r="K11" s="140"/>
      <c r="L11" s="142">
        <v>21</v>
      </c>
      <c r="M11" s="142">
        <v>0</v>
      </c>
      <c r="N11" s="142">
        <v>26</v>
      </c>
    </row>
    <row r="12" spans="1:15" ht="24.95" customHeight="1">
      <c r="A12" s="153" t="s">
        <v>114</v>
      </c>
      <c r="B12" s="301">
        <v>14</v>
      </c>
      <c r="C12" s="301">
        <v>0</v>
      </c>
      <c r="D12" s="301">
        <v>14</v>
      </c>
      <c r="E12" s="302"/>
      <c r="F12" s="301">
        <v>13</v>
      </c>
      <c r="G12" s="301">
        <v>0</v>
      </c>
      <c r="H12" s="140"/>
      <c r="I12" s="142">
        <v>1</v>
      </c>
      <c r="J12" s="142">
        <v>0</v>
      </c>
      <c r="K12" s="140"/>
      <c r="L12" s="142">
        <v>12</v>
      </c>
      <c r="M12" s="142">
        <v>0</v>
      </c>
      <c r="N12" s="142">
        <v>13</v>
      </c>
    </row>
    <row r="13" spans="1:15" ht="24.95" customHeight="1">
      <c r="A13" s="153" t="s">
        <v>115</v>
      </c>
      <c r="B13" s="301">
        <v>16</v>
      </c>
      <c r="C13" s="301">
        <v>0</v>
      </c>
      <c r="D13" s="301">
        <v>16</v>
      </c>
      <c r="E13" s="302"/>
      <c r="F13" s="301">
        <v>16</v>
      </c>
      <c r="G13" s="301">
        <v>0</v>
      </c>
      <c r="H13" s="140"/>
      <c r="I13" s="142">
        <v>7</v>
      </c>
      <c r="J13" s="142">
        <v>0</v>
      </c>
      <c r="K13" s="140"/>
      <c r="L13" s="142">
        <v>9</v>
      </c>
      <c r="M13" s="142">
        <v>0</v>
      </c>
      <c r="N13" s="142">
        <v>16</v>
      </c>
    </row>
    <row r="14" spans="1:15" ht="24.95" customHeight="1">
      <c r="A14" s="153" t="s">
        <v>116</v>
      </c>
      <c r="B14" s="301">
        <v>0</v>
      </c>
      <c r="C14" s="301">
        <v>0</v>
      </c>
      <c r="D14" s="301">
        <v>0</v>
      </c>
      <c r="E14" s="302"/>
      <c r="F14" s="301">
        <v>0</v>
      </c>
      <c r="G14" s="301">
        <v>0</v>
      </c>
      <c r="H14" s="140"/>
      <c r="I14" s="142">
        <v>0</v>
      </c>
      <c r="J14" s="142">
        <v>0</v>
      </c>
      <c r="K14" s="140"/>
      <c r="L14" s="142">
        <v>0</v>
      </c>
      <c r="M14" s="142">
        <v>0</v>
      </c>
      <c r="N14" s="142">
        <v>0</v>
      </c>
    </row>
    <row r="15" spans="1:15" ht="24.95" customHeight="1">
      <c r="A15" s="153" t="s">
        <v>117</v>
      </c>
      <c r="B15" s="301">
        <v>24</v>
      </c>
      <c r="C15" s="301">
        <v>0</v>
      </c>
      <c r="D15" s="301">
        <v>24</v>
      </c>
      <c r="E15" s="302"/>
      <c r="F15" s="301">
        <v>24</v>
      </c>
      <c r="G15" s="301">
        <v>0</v>
      </c>
      <c r="H15" s="140"/>
      <c r="I15" s="142">
        <v>4</v>
      </c>
      <c r="J15" s="142">
        <v>0</v>
      </c>
      <c r="K15" s="140"/>
      <c r="L15" s="142">
        <v>20</v>
      </c>
      <c r="M15" s="142">
        <v>0</v>
      </c>
      <c r="N15" s="142">
        <v>24</v>
      </c>
    </row>
    <row r="16" spans="1:15" ht="24.95" customHeight="1">
      <c r="A16" s="154" t="s">
        <v>118</v>
      </c>
      <c r="B16" s="303">
        <v>38</v>
      </c>
      <c r="C16" s="303">
        <v>2</v>
      </c>
      <c r="D16" s="303">
        <v>40</v>
      </c>
      <c r="E16" s="302"/>
      <c r="F16" s="301">
        <v>38</v>
      </c>
      <c r="G16" s="301">
        <v>2</v>
      </c>
      <c r="H16" s="140"/>
      <c r="I16" s="142">
        <v>9</v>
      </c>
      <c r="J16" s="142">
        <v>1</v>
      </c>
      <c r="K16" s="140"/>
      <c r="L16" s="142">
        <v>29</v>
      </c>
      <c r="M16" s="142">
        <v>1</v>
      </c>
      <c r="N16" s="142">
        <v>40</v>
      </c>
    </row>
    <row r="17" spans="1:14" ht="24.95" customHeight="1">
      <c r="A17" s="154" t="s">
        <v>119</v>
      </c>
      <c r="B17" s="303">
        <v>14</v>
      </c>
      <c r="C17" s="303">
        <v>0</v>
      </c>
      <c r="D17" s="303">
        <v>14</v>
      </c>
      <c r="E17" s="302"/>
      <c r="F17" s="301">
        <v>14</v>
      </c>
      <c r="G17" s="301">
        <v>0</v>
      </c>
      <c r="H17" s="140"/>
      <c r="I17" s="142">
        <v>6</v>
      </c>
      <c r="J17" s="142">
        <v>0</v>
      </c>
      <c r="K17" s="140"/>
      <c r="L17" s="142">
        <v>8</v>
      </c>
      <c r="M17" s="142">
        <v>0</v>
      </c>
      <c r="N17" s="142">
        <v>14</v>
      </c>
    </row>
    <row r="18" spans="1:14" ht="24.95" customHeight="1">
      <c r="A18" s="154" t="s">
        <v>120</v>
      </c>
      <c r="B18" s="303">
        <v>17</v>
      </c>
      <c r="C18" s="303">
        <v>0</v>
      </c>
      <c r="D18" s="303">
        <v>17</v>
      </c>
      <c r="E18" s="302"/>
      <c r="F18" s="301">
        <v>17</v>
      </c>
      <c r="G18" s="301">
        <v>0</v>
      </c>
      <c r="H18" s="140"/>
      <c r="I18" s="142">
        <v>3</v>
      </c>
      <c r="J18" s="142">
        <v>0</v>
      </c>
      <c r="K18" s="140"/>
      <c r="L18" s="142">
        <v>14</v>
      </c>
      <c r="M18" s="142">
        <v>0</v>
      </c>
      <c r="N18" s="142">
        <v>17</v>
      </c>
    </row>
    <row r="19" spans="1:14" ht="24.95" customHeight="1">
      <c r="A19" s="159"/>
      <c r="B19" s="160"/>
      <c r="C19" s="160"/>
      <c r="D19" s="161"/>
      <c r="E19" s="161"/>
      <c r="F19" s="160"/>
      <c r="G19" s="160"/>
      <c r="H19" s="161"/>
      <c r="I19" s="160"/>
      <c r="J19" s="163"/>
      <c r="K19" s="164"/>
      <c r="L19" s="162"/>
      <c r="M19" s="162"/>
      <c r="N19" s="162"/>
    </row>
    <row r="20" spans="1:14" ht="24.95" customHeight="1">
      <c r="A20" s="156">
        <v>40967</v>
      </c>
      <c r="B20" s="157"/>
      <c r="C20" s="157"/>
      <c r="D20" s="157"/>
      <c r="E20" s="157"/>
      <c r="F20" s="158"/>
      <c r="G20" s="57"/>
      <c r="H20" s="57"/>
      <c r="I20" s="57" t="s">
        <v>96</v>
      </c>
    </row>
    <row r="21" spans="1:14" ht="95.25" customHeight="1">
      <c r="A21" s="71" t="s">
        <v>77</v>
      </c>
      <c r="B21" s="68" t="s">
        <v>86</v>
      </c>
      <c r="C21" s="60" t="s">
        <v>87</v>
      </c>
      <c r="D21" s="68" t="s">
        <v>88</v>
      </c>
      <c r="E21" s="72"/>
      <c r="F21" s="60" t="s">
        <v>89</v>
      </c>
      <c r="G21" s="60" t="s">
        <v>90</v>
      </c>
      <c r="H21" s="73"/>
      <c r="I21" s="68" t="s">
        <v>91</v>
      </c>
      <c r="J21" s="28" t="s">
        <v>92</v>
      </c>
      <c r="K21" s="74"/>
      <c r="L21" s="26" t="s">
        <v>93</v>
      </c>
      <c r="M21" s="28" t="s">
        <v>94</v>
      </c>
      <c r="N21" s="68" t="s">
        <v>95</v>
      </c>
    </row>
    <row r="22" spans="1:14" ht="24.75" customHeight="1">
      <c r="A22" s="300" t="s">
        <v>168</v>
      </c>
      <c r="B22" s="304">
        <v>17</v>
      </c>
      <c r="C22" s="304">
        <v>0</v>
      </c>
      <c r="D22" s="304">
        <v>17</v>
      </c>
      <c r="E22" s="305"/>
      <c r="F22" s="304">
        <v>17</v>
      </c>
      <c r="G22" s="304">
        <v>0</v>
      </c>
      <c r="H22" s="306"/>
      <c r="I22" s="304">
        <v>4</v>
      </c>
      <c r="J22" s="308">
        <v>0</v>
      </c>
      <c r="K22" s="309"/>
      <c r="L22" s="308">
        <v>13</v>
      </c>
      <c r="M22" s="308">
        <v>0</v>
      </c>
      <c r="N22" s="304">
        <v>17</v>
      </c>
    </row>
    <row r="23" spans="1:14" ht="24.95" customHeight="1">
      <c r="A23" s="154" t="s">
        <v>122</v>
      </c>
      <c r="B23" s="143">
        <v>13</v>
      </c>
      <c r="C23" s="143">
        <v>1</v>
      </c>
      <c r="D23" s="143">
        <v>14</v>
      </c>
      <c r="E23" s="140"/>
      <c r="F23" s="142">
        <v>14</v>
      </c>
      <c r="G23" s="142">
        <v>1</v>
      </c>
      <c r="H23" s="140"/>
      <c r="I23" s="142">
        <v>1</v>
      </c>
      <c r="J23" s="307">
        <v>0</v>
      </c>
      <c r="K23" s="310"/>
      <c r="L23" s="307">
        <v>12</v>
      </c>
      <c r="M23" s="307">
        <v>1</v>
      </c>
      <c r="N23" s="307">
        <v>14</v>
      </c>
    </row>
    <row r="24" spans="1:14" ht="24.95" customHeight="1">
      <c r="A24" s="154" t="s">
        <v>123</v>
      </c>
      <c r="B24" s="143">
        <v>32</v>
      </c>
      <c r="C24" s="143">
        <v>0</v>
      </c>
      <c r="D24" s="143">
        <v>32</v>
      </c>
      <c r="E24" s="140"/>
      <c r="F24" s="142">
        <v>32</v>
      </c>
      <c r="G24" s="142">
        <v>0</v>
      </c>
      <c r="H24" s="140"/>
      <c r="I24" s="142">
        <v>11</v>
      </c>
      <c r="J24" s="307">
        <v>0</v>
      </c>
      <c r="K24" s="310"/>
      <c r="L24" s="307">
        <v>21</v>
      </c>
      <c r="M24" s="307">
        <v>0</v>
      </c>
      <c r="N24" s="307">
        <v>32</v>
      </c>
    </row>
    <row r="25" spans="1:14" ht="24.95" customHeight="1">
      <c r="A25" s="154" t="s">
        <v>124</v>
      </c>
      <c r="B25" s="143">
        <v>22</v>
      </c>
      <c r="C25" s="143">
        <v>0</v>
      </c>
      <c r="D25" s="143">
        <v>22</v>
      </c>
      <c r="E25" s="140"/>
      <c r="F25" s="142">
        <v>22</v>
      </c>
      <c r="G25" s="142">
        <v>0</v>
      </c>
      <c r="H25" s="140"/>
      <c r="I25" s="142">
        <v>3</v>
      </c>
      <c r="J25" s="307">
        <v>0</v>
      </c>
      <c r="K25" s="310"/>
      <c r="L25" s="307">
        <v>19</v>
      </c>
      <c r="M25" s="307">
        <v>0</v>
      </c>
      <c r="N25" s="307">
        <v>22</v>
      </c>
    </row>
    <row r="26" spans="1:14" ht="24.95" customHeight="1">
      <c r="A26" s="154" t="s">
        <v>125</v>
      </c>
      <c r="B26" s="143">
        <v>20</v>
      </c>
      <c r="C26" s="143">
        <v>0</v>
      </c>
      <c r="D26" s="143">
        <v>20</v>
      </c>
      <c r="E26" s="140"/>
      <c r="F26" s="142">
        <v>20</v>
      </c>
      <c r="G26" s="142">
        <v>0</v>
      </c>
      <c r="H26" s="140"/>
      <c r="I26" s="142">
        <v>5</v>
      </c>
      <c r="J26" s="307">
        <v>0</v>
      </c>
      <c r="K26" s="310"/>
      <c r="L26" s="307">
        <v>15</v>
      </c>
      <c r="M26" s="307">
        <v>0</v>
      </c>
      <c r="N26" s="307">
        <v>20</v>
      </c>
    </row>
    <row r="27" spans="1:14" ht="24.95" customHeight="1">
      <c r="A27" s="154" t="s">
        <v>128</v>
      </c>
      <c r="B27" s="143">
        <v>6</v>
      </c>
      <c r="C27" s="143">
        <v>0</v>
      </c>
      <c r="D27" s="143">
        <v>6</v>
      </c>
      <c r="E27" s="140"/>
      <c r="F27" s="142">
        <v>6</v>
      </c>
      <c r="G27" s="142">
        <v>0</v>
      </c>
      <c r="H27" s="140"/>
      <c r="I27" s="142">
        <v>1</v>
      </c>
      <c r="J27" s="307">
        <v>0</v>
      </c>
      <c r="K27" s="310"/>
      <c r="L27" s="307">
        <v>5</v>
      </c>
      <c r="M27" s="307">
        <v>0</v>
      </c>
      <c r="N27" s="307">
        <v>6</v>
      </c>
    </row>
    <row r="28" spans="1:14" ht="24.95" customHeight="1">
      <c r="A28" s="154" t="s">
        <v>129</v>
      </c>
      <c r="B28" s="143">
        <v>7</v>
      </c>
      <c r="C28" s="143">
        <v>0</v>
      </c>
      <c r="D28" s="143">
        <v>7</v>
      </c>
      <c r="E28" s="140"/>
      <c r="F28" s="142">
        <v>7</v>
      </c>
      <c r="G28" s="142">
        <v>0</v>
      </c>
      <c r="H28" s="140"/>
      <c r="I28" s="142">
        <v>0</v>
      </c>
      <c r="J28" s="307">
        <v>0</v>
      </c>
      <c r="K28" s="310"/>
      <c r="L28" s="307">
        <v>7</v>
      </c>
      <c r="M28" s="307">
        <v>0</v>
      </c>
      <c r="N28" s="307">
        <v>7</v>
      </c>
    </row>
    <row r="29" spans="1:14" ht="24.95" customHeight="1">
      <c r="A29" s="155"/>
      <c r="B29" s="143"/>
      <c r="C29" s="143"/>
      <c r="D29" s="141"/>
      <c r="E29" s="140"/>
      <c r="F29" s="142"/>
      <c r="G29" s="142"/>
      <c r="H29" s="140"/>
      <c r="I29" s="142"/>
      <c r="J29" s="307"/>
      <c r="K29" s="310"/>
      <c r="L29" s="307"/>
      <c r="M29" s="307"/>
      <c r="N29" s="307"/>
    </row>
    <row r="30" spans="1:14" ht="24.95" customHeight="1">
      <c r="A30" s="153"/>
      <c r="B30" s="142"/>
      <c r="C30" s="142"/>
      <c r="D30" s="139"/>
      <c r="E30" s="140"/>
      <c r="F30" s="142"/>
      <c r="G30" s="142"/>
      <c r="H30" s="140"/>
      <c r="I30" s="142"/>
      <c r="J30" s="307"/>
      <c r="K30" s="310"/>
      <c r="L30" s="307"/>
      <c r="M30" s="307"/>
      <c r="N30" s="307"/>
    </row>
    <row r="31" spans="1:14" ht="24.95" customHeight="1">
      <c r="A31" s="117" t="s">
        <v>98</v>
      </c>
      <c r="B31" s="324">
        <f>SUM(B3:B30)</f>
        <v>373</v>
      </c>
      <c r="C31" s="324">
        <f>SUM(C3:C30)</f>
        <v>3</v>
      </c>
      <c r="D31" s="326">
        <f>SUM(D3:D30)</f>
        <v>376</v>
      </c>
      <c r="E31" s="327"/>
      <c r="F31" s="324">
        <f>SUM(F3:F30)</f>
        <v>373</v>
      </c>
      <c r="G31" s="324">
        <f>SUM(G3:G30)</f>
        <v>3</v>
      </c>
      <c r="H31" s="140"/>
      <c r="I31" s="311">
        <f>SUM(I3:I30)</f>
        <v>94</v>
      </c>
      <c r="J31" s="324">
        <f>SUM(J3:J30)</f>
        <v>1</v>
      </c>
      <c r="K31" s="325"/>
      <c r="L31" s="324">
        <f>SUM(L3:L30)</f>
        <v>277</v>
      </c>
      <c r="M31" s="324">
        <f>SUM(M3:M30)</f>
        <v>2</v>
      </c>
      <c r="N31" s="324">
        <f>SUM(N3:N30)</f>
        <v>374</v>
      </c>
    </row>
    <row r="32" spans="1:14" ht="24.95" customHeight="1">
      <c r="A32" s="59"/>
      <c r="B32" s="139"/>
      <c r="C32" s="139"/>
      <c r="D32" s="139"/>
      <c r="E32" s="140"/>
      <c r="F32" s="142"/>
      <c r="G32" s="142"/>
      <c r="H32" s="140"/>
      <c r="I32" s="142"/>
      <c r="J32" s="307"/>
      <c r="K32" s="310"/>
      <c r="L32" s="307"/>
      <c r="M32" s="307"/>
      <c r="N32" s="307"/>
    </row>
    <row r="33" spans="1:14" ht="24.95" customHeight="1">
      <c r="A33" s="59" t="s">
        <v>173</v>
      </c>
      <c r="B33" s="139"/>
      <c r="C33" s="139"/>
      <c r="D33" s="139"/>
      <c r="E33" s="140"/>
      <c r="F33" s="142"/>
      <c r="G33" s="142"/>
      <c r="H33" s="140"/>
      <c r="I33" s="142"/>
      <c r="J33" s="307"/>
      <c r="K33" s="310"/>
      <c r="L33" s="307"/>
      <c r="M33" s="307"/>
      <c r="N33" s="307"/>
    </row>
    <row r="34" spans="1:14" ht="24.95" customHeight="1">
      <c r="A34" s="59"/>
      <c r="B34" s="139"/>
      <c r="C34" s="139"/>
      <c r="D34" s="139"/>
      <c r="E34" s="140"/>
      <c r="F34" s="142"/>
      <c r="G34" s="142"/>
      <c r="H34" s="140"/>
      <c r="I34" s="142"/>
      <c r="J34" s="307"/>
      <c r="K34" s="310"/>
      <c r="L34" s="307"/>
      <c r="M34" s="307"/>
      <c r="N34" s="307"/>
    </row>
    <row r="35" spans="1:14" ht="24.95" customHeight="1">
      <c r="A35" s="57"/>
      <c r="B35" s="57"/>
      <c r="C35" s="57"/>
      <c r="D35" s="57"/>
      <c r="E35" s="57"/>
      <c r="F35" s="57"/>
      <c r="G35" s="57"/>
      <c r="H35" s="57"/>
      <c r="I35" s="57"/>
    </row>
    <row r="36" spans="1:14" ht="24.95" customHeight="1">
      <c r="A36" s="57"/>
      <c r="B36" s="57"/>
      <c r="C36" s="57"/>
      <c r="D36" s="57"/>
      <c r="E36" s="57"/>
      <c r="F36" s="57"/>
      <c r="G36" s="57"/>
      <c r="H36" s="57"/>
      <c r="I36" s="57"/>
    </row>
    <row r="37" spans="1:14" ht="24.95" customHeight="1">
      <c r="A37" s="57"/>
      <c r="B37" s="57"/>
      <c r="C37" s="57"/>
      <c r="D37" s="57"/>
      <c r="E37" s="57"/>
      <c r="F37" s="57"/>
      <c r="G37" s="57"/>
      <c r="H37" s="57"/>
      <c r="I37" s="57"/>
    </row>
    <row r="38" spans="1:14" ht="24.95" customHeight="1">
      <c r="A38" s="57"/>
      <c r="B38" s="57"/>
      <c r="C38" s="57"/>
      <c r="D38" s="57"/>
      <c r="E38" s="57"/>
      <c r="F38" s="57"/>
      <c r="G38" s="57"/>
      <c r="H38" s="57"/>
      <c r="I38" s="57"/>
    </row>
    <row r="39" spans="1:14" ht="24.95" customHeight="1">
      <c r="A39" s="57"/>
      <c r="B39" s="57"/>
      <c r="C39" s="57"/>
      <c r="D39" s="57"/>
      <c r="E39" s="57"/>
      <c r="F39" s="57"/>
      <c r="G39" s="57"/>
      <c r="H39" s="57"/>
      <c r="I39" s="57"/>
    </row>
    <row r="40" spans="1:14" ht="24.95" customHeight="1">
      <c r="A40" s="57"/>
      <c r="B40" s="57"/>
      <c r="C40" s="57"/>
      <c r="D40" s="57"/>
      <c r="E40" s="57"/>
      <c r="F40" s="57"/>
      <c r="G40" s="57"/>
      <c r="H40" s="57"/>
      <c r="I40" s="57"/>
    </row>
    <row r="41" spans="1:14" ht="24.95" customHeight="1">
      <c r="A41" s="57"/>
      <c r="B41" s="57"/>
      <c r="C41" s="57"/>
      <c r="D41" s="57"/>
      <c r="E41" s="57"/>
      <c r="F41" s="57"/>
      <c r="G41" s="57"/>
      <c r="H41" s="57"/>
      <c r="I41" s="57"/>
    </row>
    <row r="42" spans="1:14" ht="24.95" customHeight="1"/>
    <row r="43" spans="1:14" ht="24.95" customHeight="1"/>
    <row r="44" spans="1:14" ht="24.95" customHeight="1"/>
    <row r="45" spans="1:14" ht="24.95" customHeight="1"/>
    <row r="46" spans="1:14" ht="24.95" customHeight="1"/>
    <row r="47" spans="1:14" ht="24.95" customHeight="1"/>
    <row r="48" spans="1:1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</sheetData>
  <phoneticPr fontId="11" type="noConversion"/>
  <pageMargins left="0.75" right="0.75" top="1.37" bottom="0.41" header="0.31" footer="0.27"/>
  <pageSetup paperSize="5" scale="90" orientation="landscape" r:id="rId1"/>
  <headerFooter alignWithMargins="0">
    <oddHeader>&amp;C&amp;G
COUNTY OF COCHISE
FEBRUARY 28, 2012
PRESIDENTIAL PREFERENCE ELECTION
PROVISIONAL/CONDITIONAL BALLOTS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AH34"/>
  <sheetViews>
    <sheetView view="pageLayout" topLeftCell="P14" zoomScaleNormal="100" zoomScaleSheetLayoutView="100" workbookViewId="0">
      <selection activeCell="F8" sqref="F8:F34"/>
    </sheetView>
  </sheetViews>
  <sheetFormatPr defaultRowHeight="12.75"/>
  <cols>
    <col min="1" max="1" width="27.85546875" customWidth="1"/>
    <col min="4" max="4" width="10.140625" customWidth="1"/>
    <col min="5" max="5" width="9.5703125" customWidth="1"/>
    <col min="7" max="7" width="10" customWidth="1"/>
    <col min="8" max="9" width="9.7109375" customWidth="1"/>
    <col min="32" max="32" width="12.28515625" customWidth="1"/>
  </cols>
  <sheetData>
    <row r="4" spans="1:34" ht="18">
      <c r="A4" s="18" t="s">
        <v>26</v>
      </c>
      <c r="L4" s="19"/>
      <c r="M4" s="19"/>
      <c r="N4" s="19"/>
      <c r="O4" s="19"/>
      <c r="P4" s="19"/>
      <c r="Q4" s="19"/>
    </row>
    <row r="5" spans="1:34">
      <c r="A5" s="20"/>
      <c r="B5" s="21"/>
      <c r="L5" s="19"/>
      <c r="M5" s="19"/>
      <c r="N5" s="19"/>
      <c r="O5" s="19"/>
      <c r="P5" s="19"/>
      <c r="Q5" s="19"/>
      <c r="AD5" s="22"/>
      <c r="AE5" s="22"/>
      <c r="AF5" s="23"/>
    </row>
    <row r="6" spans="1:34" ht="82.5" customHeight="1">
      <c r="A6" s="24" t="s">
        <v>27</v>
      </c>
      <c r="B6" s="25" t="s">
        <v>28</v>
      </c>
      <c r="C6" s="26" t="s">
        <v>29</v>
      </c>
      <c r="D6" s="27" t="s">
        <v>30</v>
      </c>
      <c r="E6" s="27" t="s">
        <v>169</v>
      </c>
      <c r="F6" s="27" t="s">
        <v>31</v>
      </c>
      <c r="G6" s="28" t="s">
        <v>32</v>
      </c>
      <c r="H6" s="28" t="s">
        <v>33</v>
      </c>
      <c r="I6" s="27" t="s">
        <v>34</v>
      </c>
      <c r="J6" s="28" t="s">
        <v>35</v>
      </c>
      <c r="K6" s="29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30"/>
      <c r="AC6" s="312"/>
      <c r="AD6" s="28" t="s">
        <v>36</v>
      </c>
      <c r="AE6" s="28" t="s">
        <v>37</v>
      </c>
      <c r="AF6" s="31" t="s">
        <v>38</v>
      </c>
    </row>
    <row r="7" spans="1:34" ht="78.75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  <c r="L7" s="35" t="s">
        <v>39</v>
      </c>
      <c r="M7" s="35" t="s">
        <v>40</v>
      </c>
      <c r="N7" s="35" t="s">
        <v>41</v>
      </c>
      <c r="O7" s="35" t="s">
        <v>42</v>
      </c>
      <c r="P7" s="35" t="s">
        <v>43</v>
      </c>
      <c r="Q7" s="328" t="s">
        <v>172</v>
      </c>
      <c r="R7" s="35" t="s">
        <v>44</v>
      </c>
      <c r="S7" s="35" t="s">
        <v>45</v>
      </c>
      <c r="T7" s="35" t="s">
        <v>46</v>
      </c>
      <c r="U7" s="35" t="s">
        <v>47</v>
      </c>
      <c r="V7" s="35" t="s">
        <v>48</v>
      </c>
      <c r="W7" s="35" t="s">
        <v>49</v>
      </c>
      <c r="X7" s="35" t="s">
        <v>50</v>
      </c>
      <c r="Y7" s="35" t="s">
        <v>51</v>
      </c>
      <c r="Z7" s="35" t="s">
        <v>52</v>
      </c>
      <c r="AA7" s="35" t="s">
        <v>53</v>
      </c>
      <c r="AB7" s="36" t="s">
        <v>54</v>
      </c>
      <c r="AC7" s="313"/>
      <c r="AD7" s="33"/>
      <c r="AE7" s="33"/>
      <c r="AF7" s="33"/>
    </row>
    <row r="8" spans="1:34" ht="24.95" customHeight="1">
      <c r="A8" s="120" t="s">
        <v>106</v>
      </c>
      <c r="B8" s="40">
        <v>15</v>
      </c>
      <c r="C8" s="40">
        <v>0</v>
      </c>
      <c r="D8" s="40">
        <v>15</v>
      </c>
      <c r="E8" s="40">
        <v>2</v>
      </c>
      <c r="F8" s="40">
        <v>0</v>
      </c>
      <c r="G8" s="40">
        <v>13</v>
      </c>
      <c r="H8" s="40">
        <v>0</v>
      </c>
      <c r="I8" s="40">
        <v>13</v>
      </c>
      <c r="J8" s="40">
        <f>E8</f>
        <v>2</v>
      </c>
      <c r="K8" s="38"/>
      <c r="L8" s="41">
        <v>1</v>
      </c>
      <c r="M8" s="41"/>
      <c r="N8" s="41"/>
      <c r="O8" s="41"/>
      <c r="P8" s="41"/>
      <c r="Q8" s="41">
        <v>1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43"/>
      <c r="AC8" s="314"/>
      <c r="AD8" s="39">
        <f>E8</f>
        <v>2</v>
      </c>
      <c r="AE8" s="37">
        <v>0</v>
      </c>
      <c r="AF8" s="37">
        <f>SUM(AD8,AE8)</f>
        <v>2</v>
      </c>
      <c r="AH8" s="90"/>
    </row>
    <row r="9" spans="1:34" ht="24.95" customHeight="1">
      <c r="A9" s="120" t="s">
        <v>126</v>
      </c>
      <c r="B9" s="40">
        <v>22</v>
      </c>
      <c r="C9" s="40">
        <v>0</v>
      </c>
      <c r="D9" s="40">
        <v>22</v>
      </c>
      <c r="E9" s="40">
        <v>15</v>
      </c>
      <c r="F9" s="40">
        <v>0</v>
      </c>
      <c r="G9" s="40">
        <f>(D9-E9)</f>
        <v>7</v>
      </c>
      <c r="H9" s="40">
        <v>0</v>
      </c>
      <c r="I9" s="40">
        <f>SUM(G9,H9)</f>
        <v>7</v>
      </c>
      <c r="J9" s="40">
        <v>15</v>
      </c>
      <c r="K9" s="38"/>
      <c r="L9" s="41"/>
      <c r="M9" s="41"/>
      <c r="N9" s="41"/>
      <c r="O9" s="41"/>
      <c r="P9" s="41"/>
      <c r="Q9" s="41">
        <v>10</v>
      </c>
      <c r="R9" s="37"/>
      <c r="S9" s="37"/>
      <c r="T9" s="37"/>
      <c r="U9" s="37"/>
      <c r="V9" s="37"/>
      <c r="W9" s="37"/>
      <c r="X9" s="37"/>
      <c r="Y9" s="37"/>
      <c r="Z9" s="37">
        <v>5</v>
      </c>
      <c r="AA9" s="37"/>
      <c r="AB9" s="43"/>
      <c r="AC9" s="314"/>
      <c r="AD9" s="39">
        <f>E9</f>
        <v>15</v>
      </c>
      <c r="AE9" s="37">
        <v>0</v>
      </c>
      <c r="AF9" s="37">
        <v>15</v>
      </c>
    </row>
    <row r="10" spans="1:34" ht="24.95" customHeight="1">
      <c r="A10" s="120" t="s">
        <v>127</v>
      </c>
      <c r="B10" s="40">
        <v>15</v>
      </c>
      <c r="C10" s="40">
        <v>0</v>
      </c>
      <c r="D10" s="40">
        <v>15</v>
      </c>
      <c r="E10" s="40">
        <v>4</v>
      </c>
      <c r="F10" s="40">
        <v>0</v>
      </c>
      <c r="G10" s="40">
        <v>11</v>
      </c>
      <c r="H10" s="40">
        <v>0</v>
      </c>
      <c r="I10" s="40">
        <f>SUM(G10,H10)</f>
        <v>11</v>
      </c>
      <c r="J10" s="40">
        <f>E10</f>
        <v>4</v>
      </c>
      <c r="K10" s="42"/>
      <c r="L10" s="41"/>
      <c r="M10" s="41"/>
      <c r="N10" s="41"/>
      <c r="O10" s="41"/>
      <c r="P10" s="41"/>
      <c r="Q10" s="41">
        <v>2</v>
      </c>
      <c r="R10" s="37"/>
      <c r="S10" s="37"/>
      <c r="T10" s="37"/>
      <c r="U10" s="37"/>
      <c r="V10" s="37"/>
      <c r="W10" s="37">
        <v>2</v>
      </c>
      <c r="X10" s="37"/>
      <c r="Y10" s="37"/>
      <c r="Z10" s="37"/>
      <c r="AA10" s="37"/>
      <c r="AB10" s="43"/>
      <c r="AC10" s="314"/>
      <c r="AD10" s="39">
        <f t="shared" ref="AD10:AD30" si="0">E10</f>
        <v>4</v>
      </c>
      <c r="AE10" s="37">
        <v>0</v>
      </c>
      <c r="AF10" s="37">
        <f t="shared" ref="AF10:AF30" si="1">SUM(AD10,AE10)</f>
        <v>4</v>
      </c>
    </row>
    <row r="11" spans="1:34" ht="24.95" customHeight="1">
      <c r="A11" s="120" t="s">
        <v>108</v>
      </c>
      <c r="B11" s="40">
        <v>5</v>
      </c>
      <c r="C11" s="40">
        <v>0</v>
      </c>
      <c r="D11" s="40">
        <v>5</v>
      </c>
      <c r="E11" s="40">
        <v>2</v>
      </c>
      <c r="F11" s="40">
        <v>0</v>
      </c>
      <c r="G11" s="40">
        <v>3</v>
      </c>
      <c r="H11" s="40">
        <v>0</v>
      </c>
      <c r="I11" s="40">
        <f t="shared" ref="I11:I29" si="2">SUM(G11,H11)</f>
        <v>3</v>
      </c>
      <c r="J11" s="40">
        <v>2</v>
      </c>
      <c r="K11" s="42"/>
      <c r="L11" s="41">
        <v>1</v>
      </c>
      <c r="M11" s="45"/>
      <c r="N11" s="41"/>
      <c r="O11" s="45"/>
      <c r="P11" s="45"/>
      <c r="Q11" s="45"/>
      <c r="R11" s="37"/>
      <c r="S11" s="37"/>
      <c r="T11" s="37"/>
      <c r="U11" s="37"/>
      <c r="V11" s="37"/>
      <c r="W11" s="37">
        <v>1</v>
      </c>
      <c r="X11" s="37"/>
      <c r="Y11" s="37"/>
      <c r="Z11" s="37"/>
      <c r="AA11" s="37"/>
      <c r="AB11" s="43"/>
      <c r="AC11" s="314"/>
      <c r="AD11" s="39">
        <f t="shared" si="0"/>
        <v>2</v>
      </c>
      <c r="AE11" s="37">
        <v>0</v>
      </c>
      <c r="AF11" s="37">
        <f t="shared" si="1"/>
        <v>2</v>
      </c>
    </row>
    <row r="12" spans="1:34" ht="24.95" customHeight="1">
      <c r="A12" s="120" t="s">
        <v>109</v>
      </c>
      <c r="B12" s="40">
        <v>4</v>
      </c>
      <c r="C12" s="40">
        <v>0</v>
      </c>
      <c r="D12" s="40">
        <v>4</v>
      </c>
      <c r="E12" s="40">
        <v>2</v>
      </c>
      <c r="F12" s="40">
        <v>1</v>
      </c>
      <c r="G12" s="40">
        <v>1</v>
      </c>
      <c r="H12" s="40">
        <v>0</v>
      </c>
      <c r="I12" s="40">
        <f t="shared" si="2"/>
        <v>1</v>
      </c>
      <c r="J12" s="40">
        <v>2</v>
      </c>
      <c r="K12" s="42"/>
      <c r="L12" s="168"/>
      <c r="M12" s="169"/>
      <c r="N12" s="168"/>
      <c r="O12" s="169"/>
      <c r="P12" s="169"/>
      <c r="Q12" s="168">
        <v>1</v>
      </c>
      <c r="R12" s="40"/>
      <c r="S12" s="40"/>
      <c r="T12" s="40"/>
      <c r="U12" s="40"/>
      <c r="V12" s="40"/>
      <c r="W12" s="40">
        <v>1</v>
      </c>
      <c r="X12" s="40"/>
      <c r="Y12" s="40"/>
      <c r="Z12" s="40"/>
      <c r="AA12" s="40"/>
      <c r="AB12" s="170"/>
      <c r="AC12" s="314"/>
      <c r="AD12" s="39">
        <f t="shared" si="0"/>
        <v>2</v>
      </c>
      <c r="AE12" s="40">
        <v>0</v>
      </c>
      <c r="AF12" s="40">
        <v>2</v>
      </c>
    </row>
    <row r="13" spans="1:34" ht="24.95" customHeight="1">
      <c r="A13" s="120" t="s">
        <v>110</v>
      </c>
      <c r="B13" s="40">
        <v>25</v>
      </c>
      <c r="C13" s="40">
        <v>0</v>
      </c>
      <c r="D13" s="40">
        <v>25</v>
      </c>
      <c r="E13" s="40">
        <v>8</v>
      </c>
      <c r="F13" s="40">
        <v>0</v>
      </c>
      <c r="G13" s="40">
        <v>17</v>
      </c>
      <c r="H13" s="40">
        <v>0</v>
      </c>
      <c r="I13" s="40">
        <f t="shared" si="2"/>
        <v>17</v>
      </c>
      <c r="J13" s="40">
        <v>8</v>
      </c>
      <c r="K13" s="42"/>
      <c r="L13" s="169"/>
      <c r="M13" s="169"/>
      <c r="N13" s="168"/>
      <c r="O13" s="169"/>
      <c r="P13" s="169"/>
      <c r="Q13" s="171">
        <v>6</v>
      </c>
      <c r="R13" s="40"/>
      <c r="S13" s="40"/>
      <c r="T13" s="40"/>
      <c r="U13" s="40"/>
      <c r="V13" s="40"/>
      <c r="W13" s="40">
        <v>2</v>
      </c>
      <c r="X13" s="40"/>
      <c r="Y13" s="40"/>
      <c r="Z13" s="40"/>
      <c r="AA13" s="40"/>
      <c r="AB13" s="170"/>
      <c r="AC13" s="314"/>
      <c r="AD13" s="39">
        <f t="shared" si="0"/>
        <v>8</v>
      </c>
      <c r="AE13" s="40">
        <v>0</v>
      </c>
      <c r="AF13" s="40">
        <v>8</v>
      </c>
    </row>
    <row r="14" spans="1:34" ht="24.95" customHeight="1">
      <c r="A14" s="120" t="s">
        <v>111</v>
      </c>
      <c r="B14" s="40">
        <v>6</v>
      </c>
      <c r="C14" s="40">
        <v>0</v>
      </c>
      <c r="D14" s="40">
        <v>6</v>
      </c>
      <c r="E14" s="40">
        <v>0</v>
      </c>
      <c r="F14" s="40">
        <v>0</v>
      </c>
      <c r="G14" s="40">
        <v>6</v>
      </c>
      <c r="H14" s="40">
        <v>0</v>
      </c>
      <c r="I14" s="40">
        <f t="shared" si="2"/>
        <v>6</v>
      </c>
      <c r="J14" s="40">
        <v>0</v>
      </c>
      <c r="K14" s="42"/>
      <c r="L14" s="40"/>
      <c r="M14" s="169"/>
      <c r="N14" s="168"/>
      <c r="O14" s="169"/>
      <c r="P14" s="169"/>
      <c r="Q14" s="169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170"/>
      <c r="AC14" s="314"/>
      <c r="AD14" s="39">
        <f t="shared" si="0"/>
        <v>0</v>
      </c>
      <c r="AE14" s="40">
        <v>0</v>
      </c>
      <c r="AF14" s="40">
        <f t="shared" si="1"/>
        <v>0</v>
      </c>
    </row>
    <row r="15" spans="1:34" ht="24.95" customHeight="1">
      <c r="A15" s="120" t="s">
        <v>112</v>
      </c>
      <c r="B15" s="40">
        <v>15</v>
      </c>
      <c r="C15" s="40">
        <v>0</v>
      </c>
      <c r="D15" s="40">
        <v>15</v>
      </c>
      <c r="E15" s="40">
        <v>1</v>
      </c>
      <c r="F15" s="40">
        <v>0</v>
      </c>
      <c r="G15" s="40">
        <v>14</v>
      </c>
      <c r="H15" s="40">
        <v>0</v>
      </c>
      <c r="I15" s="40">
        <f t="shared" si="2"/>
        <v>14</v>
      </c>
      <c r="J15" s="40">
        <v>1</v>
      </c>
      <c r="K15" s="42"/>
      <c r="L15" s="168"/>
      <c r="M15" s="168"/>
      <c r="N15" s="168"/>
      <c r="O15" s="168"/>
      <c r="P15" s="168"/>
      <c r="Q15" s="168">
        <v>1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170"/>
      <c r="AC15" s="314"/>
      <c r="AD15" s="39">
        <f t="shared" si="0"/>
        <v>1</v>
      </c>
      <c r="AE15" s="40">
        <v>0</v>
      </c>
      <c r="AF15" s="40">
        <v>1</v>
      </c>
    </row>
    <row r="16" spans="1:34" ht="24.95" customHeight="1">
      <c r="A16" s="120" t="s">
        <v>113</v>
      </c>
      <c r="B16" s="89">
        <v>26</v>
      </c>
      <c r="C16" s="89">
        <v>0</v>
      </c>
      <c r="D16" s="89">
        <v>26</v>
      </c>
      <c r="E16" s="89">
        <v>5</v>
      </c>
      <c r="F16" s="89">
        <v>0</v>
      </c>
      <c r="G16" s="89">
        <v>21</v>
      </c>
      <c r="H16" s="89">
        <v>0</v>
      </c>
      <c r="I16" s="40">
        <f t="shared" si="2"/>
        <v>21</v>
      </c>
      <c r="J16" s="119">
        <v>5</v>
      </c>
      <c r="K16" s="44"/>
      <c r="L16" s="172"/>
      <c r="M16" s="173"/>
      <c r="N16" s="173"/>
      <c r="O16" s="173"/>
      <c r="P16" s="173"/>
      <c r="Q16" s="173">
        <v>5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119"/>
      <c r="AC16" s="314"/>
      <c r="AD16" s="39">
        <f t="shared" si="0"/>
        <v>5</v>
      </c>
      <c r="AE16" s="89">
        <v>0</v>
      </c>
      <c r="AF16" s="40">
        <f t="shared" si="1"/>
        <v>5</v>
      </c>
    </row>
    <row r="17" spans="1:32" ht="24.95" customHeight="1">
      <c r="A17" s="120" t="s">
        <v>114</v>
      </c>
      <c r="B17" s="89">
        <v>14</v>
      </c>
      <c r="C17" s="89">
        <v>0</v>
      </c>
      <c r="D17" s="89">
        <v>14</v>
      </c>
      <c r="E17" s="89">
        <v>1</v>
      </c>
      <c r="F17" s="89">
        <v>1</v>
      </c>
      <c r="G17" s="89">
        <v>12</v>
      </c>
      <c r="H17" s="89">
        <v>0</v>
      </c>
      <c r="I17" s="40">
        <f t="shared" si="2"/>
        <v>12</v>
      </c>
      <c r="J17" s="119">
        <v>1</v>
      </c>
      <c r="K17" s="44"/>
      <c r="L17" s="172"/>
      <c r="M17" s="173"/>
      <c r="N17" s="173"/>
      <c r="O17" s="173"/>
      <c r="P17" s="173"/>
      <c r="Q17" s="173"/>
      <c r="R17" s="89"/>
      <c r="S17" s="89"/>
      <c r="T17" s="89"/>
      <c r="U17" s="89"/>
      <c r="V17" s="89"/>
      <c r="W17" s="89">
        <v>1</v>
      </c>
      <c r="X17" s="89"/>
      <c r="Y17" s="89"/>
      <c r="Z17" s="89"/>
      <c r="AA17" s="89"/>
      <c r="AB17" s="119"/>
      <c r="AC17" s="314"/>
      <c r="AD17" s="39">
        <f t="shared" si="0"/>
        <v>1</v>
      </c>
      <c r="AE17" s="89">
        <v>0</v>
      </c>
      <c r="AF17" s="40">
        <f t="shared" si="1"/>
        <v>1</v>
      </c>
    </row>
    <row r="18" spans="1:32" ht="24.95" customHeight="1">
      <c r="A18" s="120" t="s">
        <v>115</v>
      </c>
      <c r="B18" s="89">
        <v>16</v>
      </c>
      <c r="C18" s="89">
        <v>0</v>
      </c>
      <c r="D18" s="89">
        <v>16</v>
      </c>
      <c r="E18" s="89">
        <v>7</v>
      </c>
      <c r="F18" s="89">
        <v>0</v>
      </c>
      <c r="G18" s="89">
        <v>9</v>
      </c>
      <c r="H18" s="89">
        <v>0</v>
      </c>
      <c r="I18" s="40">
        <f t="shared" si="2"/>
        <v>9</v>
      </c>
      <c r="J18" s="119">
        <v>7</v>
      </c>
      <c r="K18" s="44"/>
      <c r="L18" s="172">
        <v>1</v>
      </c>
      <c r="M18" s="173"/>
      <c r="N18" s="173"/>
      <c r="O18" s="173"/>
      <c r="P18" s="173"/>
      <c r="Q18" s="173">
        <v>6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119"/>
      <c r="AC18" s="314"/>
      <c r="AD18" s="39">
        <f t="shared" si="0"/>
        <v>7</v>
      </c>
      <c r="AE18" s="89">
        <v>0</v>
      </c>
      <c r="AF18" s="40">
        <v>7</v>
      </c>
    </row>
    <row r="19" spans="1:32" ht="24.95" customHeight="1">
      <c r="A19" s="120" t="s">
        <v>116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40">
        <v>0</v>
      </c>
      <c r="J19" s="119">
        <v>0</v>
      </c>
      <c r="K19" s="44"/>
      <c r="L19" s="172"/>
      <c r="M19" s="173"/>
      <c r="N19" s="173"/>
      <c r="O19" s="173"/>
      <c r="P19" s="173"/>
      <c r="Q19" s="173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119"/>
      <c r="AC19" s="314"/>
      <c r="AD19" s="39">
        <f t="shared" si="0"/>
        <v>0</v>
      </c>
      <c r="AE19" s="89">
        <v>0</v>
      </c>
      <c r="AF19" s="40">
        <v>0</v>
      </c>
    </row>
    <row r="20" spans="1:32" ht="24.95" customHeight="1">
      <c r="A20" s="120" t="s">
        <v>117</v>
      </c>
      <c r="B20" s="89">
        <v>24</v>
      </c>
      <c r="C20" s="89">
        <v>0</v>
      </c>
      <c r="D20" s="89">
        <v>24</v>
      </c>
      <c r="E20" s="89">
        <v>4</v>
      </c>
      <c r="F20" s="89">
        <v>0</v>
      </c>
      <c r="G20" s="89">
        <v>20</v>
      </c>
      <c r="H20" s="89">
        <v>0</v>
      </c>
      <c r="I20" s="40">
        <f t="shared" si="2"/>
        <v>20</v>
      </c>
      <c r="J20" s="119">
        <v>4</v>
      </c>
      <c r="K20" s="44"/>
      <c r="L20" s="172"/>
      <c r="M20" s="173"/>
      <c r="N20" s="173"/>
      <c r="O20" s="173"/>
      <c r="P20" s="173"/>
      <c r="Q20" s="173">
        <v>4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119"/>
      <c r="AC20" s="314"/>
      <c r="AD20" s="39">
        <f t="shared" si="0"/>
        <v>4</v>
      </c>
      <c r="AE20" s="89">
        <v>0</v>
      </c>
      <c r="AF20" s="40">
        <v>4</v>
      </c>
    </row>
    <row r="21" spans="1:32" ht="24.95" customHeight="1">
      <c r="A21" s="120" t="s">
        <v>118</v>
      </c>
      <c r="B21" s="89">
        <v>38</v>
      </c>
      <c r="C21" s="89">
        <v>2</v>
      </c>
      <c r="D21" s="89">
        <v>40</v>
      </c>
      <c r="E21" s="89">
        <v>10</v>
      </c>
      <c r="F21" s="89">
        <v>0</v>
      </c>
      <c r="G21" s="89">
        <v>29</v>
      </c>
      <c r="H21" s="89">
        <v>1</v>
      </c>
      <c r="I21" s="40">
        <f t="shared" si="2"/>
        <v>30</v>
      </c>
      <c r="J21" s="119">
        <v>10</v>
      </c>
      <c r="K21" s="44"/>
      <c r="L21" s="172"/>
      <c r="M21" s="173"/>
      <c r="N21" s="173"/>
      <c r="O21" s="173"/>
      <c r="P21" s="173"/>
      <c r="Q21" s="173">
        <v>7</v>
      </c>
      <c r="R21" s="89"/>
      <c r="S21" s="89"/>
      <c r="T21" s="89"/>
      <c r="U21" s="89"/>
      <c r="V21" s="89"/>
      <c r="W21" s="89">
        <v>1</v>
      </c>
      <c r="X21" s="89"/>
      <c r="Y21" s="89"/>
      <c r="Z21" s="89">
        <v>2</v>
      </c>
      <c r="AA21" s="89"/>
      <c r="AB21" s="119"/>
      <c r="AC21" s="314"/>
      <c r="AD21" s="39">
        <v>9</v>
      </c>
      <c r="AE21" s="89">
        <v>1</v>
      </c>
      <c r="AF21" s="40">
        <v>10</v>
      </c>
    </row>
    <row r="22" spans="1:32" ht="24.95" customHeight="1">
      <c r="A22" s="120" t="s">
        <v>119</v>
      </c>
      <c r="B22" s="89">
        <v>14</v>
      </c>
      <c r="C22" s="89">
        <v>0</v>
      </c>
      <c r="D22" s="89">
        <v>14</v>
      </c>
      <c r="E22" s="89">
        <v>6</v>
      </c>
      <c r="F22" s="89">
        <v>0</v>
      </c>
      <c r="G22" s="89">
        <v>8</v>
      </c>
      <c r="H22" s="89">
        <v>0</v>
      </c>
      <c r="I22" s="40">
        <f t="shared" si="2"/>
        <v>8</v>
      </c>
      <c r="J22" s="119">
        <v>6</v>
      </c>
      <c r="K22" s="44"/>
      <c r="L22" s="172"/>
      <c r="M22" s="173"/>
      <c r="N22" s="173"/>
      <c r="O22" s="173"/>
      <c r="P22" s="173"/>
      <c r="Q22" s="173">
        <v>5</v>
      </c>
      <c r="R22" s="89"/>
      <c r="S22" s="89"/>
      <c r="T22" s="89"/>
      <c r="U22" s="89"/>
      <c r="V22" s="89"/>
      <c r="W22" s="89">
        <v>1</v>
      </c>
      <c r="X22" s="89"/>
      <c r="Y22" s="89"/>
      <c r="Z22" s="89"/>
      <c r="AA22" s="89"/>
      <c r="AB22" s="119"/>
      <c r="AC22" s="314"/>
      <c r="AD22" s="39">
        <f t="shared" si="0"/>
        <v>6</v>
      </c>
      <c r="AE22" s="89">
        <v>0</v>
      </c>
      <c r="AF22" s="40">
        <v>6</v>
      </c>
    </row>
    <row r="23" spans="1:32" ht="24.95" customHeight="1">
      <c r="A23" s="120" t="s">
        <v>120</v>
      </c>
      <c r="B23" s="89">
        <v>17</v>
      </c>
      <c r="C23" s="89">
        <v>0</v>
      </c>
      <c r="D23" s="89">
        <v>17</v>
      </c>
      <c r="E23" s="89">
        <v>3</v>
      </c>
      <c r="F23" s="89">
        <v>0</v>
      </c>
      <c r="G23" s="89">
        <v>14</v>
      </c>
      <c r="H23" s="89">
        <v>0</v>
      </c>
      <c r="I23" s="40">
        <f t="shared" si="2"/>
        <v>14</v>
      </c>
      <c r="J23" s="119">
        <v>3</v>
      </c>
      <c r="K23" s="44"/>
      <c r="L23" s="172"/>
      <c r="M23" s="173"/>
      <c r="N23" s="173"/>
      <c r="O23" s="173"/>
      <c r="P23" s="173"/>
      <c r="Q23" s="173">
        <v>3</v>
      </c>
      <c r="R23" s="89"/>
      <c r="S23" s="89"/>
      <c r="T23" s="89"/>
      <c r="U23" s="89"/>
      <c r="V23" s="89"/>
      <c r="W23" s="89">
        <v>1</v>
      </c>
      <c r="X23" s="89"/>
      <c r="Y23" s="89"/>
      <c r="Z23" s="89"/>
      <c r="AA23" s="89"/>
      <c r="AB23" s="119"/>
      <c r="AC23" s="314"/>
      <c r="AD23" s="39">
        <f t="shared" si="0"/>
        <v>3</v>
      </c>
      <c r="AE23" s="89">
        <v>0</v>
      </c>
      <c r="AF23" s="40">
        <v>3</v>
      </c>
    </row>
    <row r="24" spans="1:32" ht="24.95" customHeight="1">
      <c r="A24" s="120" t="s">
        <v>121</v>
      </c>
      <c r="B24" s="89">
        <v>17</v>
      </c>
      <c r="C24" s="89">
        <v>0</v>
      </c>
      <c r="D24" s="89">
        <v>17</v>
      </c>
      <c r="E24" s="89">
        <v>4</v>
      </c>
      <c r="F24" s="89">
        <v>0</v>
      </c>
      <c r="G24" s="89">
        <v>13</v>
      </c>
      <c r="H24" s="89">
        <v>0</v>
      </c>
      <c r="I24" s="40">
        <f t="shared" si="2"/>
        <v>13</v>
      </c>
      <c r="J24" s="119">
        <v>4</v>
      </c>
      <c r="K24" s="44"/>
      <c r="L24" s="172"/>
      <c r="M24" s="173"/>
      <c r="N24" s="173"/>
      <c r="O24" s="173"/>
      <c r="P24" s="173"/>
      <c r="Q24" s="173">
        <v>2</v>
      </c>
      <c r="R24" s="89"/>
      <c r="S24" s="89"/>
      <c r="T24" s="89"/>
      <c r="U24" s="89"/>
      <c r="V24" s="89"/>
      <c r="W24" s="89">
        <v>2</v>
      </c>
      <c r="X24" s="89"/>
      <c r="Y24" s="89"/>
      <c r="Z24" s="89"/>
      <c r="AA24" s="89"/>
      <c r="AB24" s="119"/>
      <c r="AC24" s="314"/>
      <c r="AD24" s="39">
        <f t="shared" si="0"/>
        <v>4</v>
      </c>
      <c r="AE24" s="89">
        <v>0</v>
      </c>
      <c r="AF24" s="40">
        <v>4</v>
      </c>
    </row>
    <row r="25" spans="1:32" ht="24.95" customHeight="1">
      <c r="A25" s="120" t="s">
        <v>122</v>
      </c>
      <c r="B25" s="89">
        <v>13</v>
      </c>
      <c r="C25" s="89">
        <v>1</v>
      </c>
      <c r="D25" s="89">
        <v>14</v>
      </c>
      <c r="E25" s="89">
        <v>1</v>
      </c>
      <c r="F25" s="89">
        <v>0</v>
      </c>
      <c r="G25" s="89">
        <v>12</v>
      </c>
      <c r="H25" s="89">
        <v>1</v>
      </c>
      <c r="I25" s="40">
        <f t="shared" si="2"/>
        <v>13</v>
      </c>
      <c r="J25" s="119">
        <v>1</v>
      </c>
      <c r="K25" s="44"/>
      <c r="L25" s="172">
        <v>1</v>
      </c>
      <c r="M25" s="173"/>
      <c r="N25" s="173"/>
      <c r="O25" s="173"/>
      <c r="P25" s="173"/>
      <c r="Q25" s="173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119"/>
      <c r="AC25" s="314"/>
      <c r="AD25" s="39">
        <v>2</v>
      </c>
      <c r="AE25" s="89">
        <v>1</v>
      </c>
      <c r="AF25" s="40">
        <f t="shared" si="1"/>
        <v>3</v>
      </c>
    </row>
    <row r="26" spans="1:32" ht="24.95" customHeight="1">
      <c r="A26" s="120" t="s">
        <v>123</v>
      </c>
      <c r="B26" s="89">
        <v>32</v>
      </c>
      <c r="C26" s="89">
        <v>0</v>
      </c>
      <c r="D26" s="89">
        <v>32</v>
      </c>
      <c r="E26" s="89">
        <v>11</v>
      </c>
      <c r="F26" s="89">
        <v>0</v>
      </c>
      <c r="G26" s="89">
        <v>21</v>
      </c>
      <c r="H26" s="89">
        <v>0</v>
      </c>
      <c r="I26" s="40">
        <f t="shared" si="2"/>
        <v>21</v>
      </c>
      <c r="J26" s="119">
        <v>11</v>
      </c>
      <c r="K26" s="44"/>
      <c r="L26" s="172"/>
      <c r="M26" s="173"/>
      <c r="N26" s="173"/>
      <c r="O26" s="173"/>
      <c r="P26" s="173"/>
      <c r="Q26" s="173">
        <v>10</v>
      </c>
      <c r="R26" s="89"/>
      <c r="S26" s="89"/>
      <c r="T26" s="89"/>
      <c r="U26" s="89"/>
      <c r="V26" s="89"/>
      <c r="W26" s="89">
        <v>1</v>
      </c>
      <c r="X26" s="89"/>
      <c r="Y26" s="89"/>
      <c r="Z26" s="89"/>
      <c r="AA26" s="89"/>
      <c r="AB26" s="119"/>
      <c r="AC26" s="314"/>
      <c r="AD26" s="39">
        <f t="shared" si="0"/>
        <v>11</v>
      </c>
      <c r="AE26" s="89">
        <v>0</v>
      </c>
      <c r="AF26" s="40">
        <v>11</v>
      </c>
    </row>
    <row r="27" spans="1:32" ht="24.95" customHeight="1">
      <c r="A27" s="120" t="s">
        <v>124</v>
      </c>
      <c r="B27" s="89">
        <v>22</v>
      </c>
      <c r="C27" s="89">
        <v>0</v>
      </c>
      <c r="D27" s="89">
        <v>22</v>
      </c>
      <c r="E27" s="89">
        <v>3</v>
      </c>
      <c r="F27" s="89">
        <v>0</v>
      </c>
      <c r="G27" s="89">
        <v>19</v>
      </c>
      <c r="H27" s="89">
        <v>0</v>
      </c>
      <c r="I27" s="40">
        <f t="shared" si="2"/>
        <v>19</v>
      </c>
      <c r="J27" s="119">
        <v>3</v>
      </c>
      <c r="K27" s="44"/>
      <c r="L27" s="172"/>
      <c r="M27" s="173"/>
      <c r="N27" s="173"/>
      <c r="O27" s="173"/>
      <c r="P27" s="173"/>
      <c r="Q27" s="173">
        <v>3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119"/>
      <c r="AC27" s="314"/>
      <c r="AD27" s="39">
        <f t="shared" si="0"/>
        <v>3</v>
      </c>
      <c r="AE27" s="89">
        <v>0</v>
      </c>
      <c r="AF27" s="40">
        <v>3</v>
      </c>
    </row>
    <row r="28" spans="1:32" ht="24.95" customHeight="1">
      <c r="A28" s="120" t="s">
        <v>125</v>
      </c>
      <c r="B28" s="89">
        <v>20</v>
      </c>
      <c r="C28" s="89">
        <v>0</v>
      </c>
      <c r="D28" s="89">
        <v>20</v>
      </c>
      <c r="E28" s="89">
        <v>5</v>
      </c>
      <c r="F28" s="89">
        <v>0</v>
      </c>
      <c r="G28" s="89">
        <v>15</v>
      </c>
      <c r="H28" s="89">
        <v>0</v>
      </c>
      <c r="I28" s="40">
        <f t="shared" si="2"/>
        <v>15</v>
      </c>
      <c r="J28" s="119">
        <v>5</v>
      </c>
      <c r="K28" s="44"/>
      <c r="L28" s="172"/>
      <c r="M28" s="173"/>
      <c r="N28" s="173"/>
      <c r="O28" s="173"/>
      <c r="P28" s="173"/>
      <c r="Q28" s="173">
        <v>4</v>
      </c>
      <c r="R28" s="89"/>
      <c r="S28" s="89"/>
      <c r="T28" s="89"/>
      <c r="U28" s="89"/>
      <c r="V28" s="89"/>
      <c r="W28" s="89">
        <v>1</v>
      </c>
      <c r="X28" s="89"/>
      <c r="Y28" s="89"/>
      <c r="Z28" s="89"/>
      <c r="AA28" s="89"/>
      <c r="AB28" s="119"/>
      <c r="AC28" s="314"/>
      <c r="AD28" s="39">
        <f t="shared" si="0"/>
        <v>5</v>
      </c>
      <c r="AE28" s="89">
        <v>0</v>
      </c>
      <c r="AF28" s="40">
        <v>5</v>
      </c>
    </row>
    <row r="29" spans="1:32" ht="24.95" customHeight="1">
      <c r="A29" s="120" t="s">
        <v>128</v>
      </c>
      <c r="B29" s="89">
        <v>6</v>
      </c>
      <c r="C29" s="89">
        <v>0</v>
      </c>
      <c r="D29" s="89">
        <v>6</v>
      </c>
      <c r="E29" s="89">
        <v>1</v>
      </c>
      <c r="F29" s="89">
        <v>0</v>
      </c>
      <c r="G29" s="89">
        <v>5</v>
      </c>
      <c r="H29" s="89">
        <v>0</v>
      </c>
      <c r="I29" s="40">
        <f t="shared" si="2"/>
        <v>5</v>
      </c>
      <c r="J29" s="119">
        <v>1</v>
      </c>
      <c r="K29" s="44"/>
      <c r="L29" s="172">
        <v>1</v>
      </c>
      <c r="M29" s="173"/>
      <c r="N29" s="173"/>
      <c r="O29" s="173"/>
      <c r="P29" s="173"/>
      <c r="Q29" s="173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119"/>
      <c r="AC29" s="314"/>
      <c r="AD29" s="39">
        <f t="shared" si="0"/>
        <v>1</v>
      </c>
      <c r="AE29" s="89">
        <v>0</v>
      </c>
      <c r="AF29" s="40">
        <v>1</v>
      </c>
    </row>
    <row r="30" spans="1:32" ht="24.95" customHeight="1">
      <c r="A30" s="120" t="s">
        <v>130</v>
      </c>
      <c r="B30" s="89">
        <v>7</v>
      </c>
      <c r="C30" s="89">
        <v>0</v>
      </c>
      <c r="D30" s="89">
        <v>7</v>
      </c>
      <c r="E30" s="89">
        <v>0</v>
      </c>
      <c r="F30" s="89">
        <v>0</v>
      </c>
      <c r="G30" s="89">
        <v>7</v>
      </c>
      <c r="H30" s="89">
        <v>0</v>
      </c>
      <c r="I30" s="40">
        <v>7</v>
      </c>
      <c r="J30" s="119">
        <v>0</v>
      </c>
      <c r="K30" s="44"/>
      <c r="L30" s="172"/>
      <c r="M30" s="173"/>
      <c r="N30" s="173"/>
      <c r="O30" s="173"/>
      <c r="P30" s="173"/>
      <c r="Q30" s="173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119"/>
      <c r="AC30" s="314"/>
      <c r="AD30" s="39">
        <f t="shared" si="0"/>
        <v>0</v>
      </c>
      <c r="AE30" s="89">
        <v>0</v>
      </c>
      <c r="AF30" s="40">
        <f t="shared" si="1"/>
        <v>0</v>
      </c>
    </row>
    <row r="31" spans="1:32" ht="24.75" customHeight="1">
      <c r="A31" s="120"/>
      <c r="B31" s="165"/>
      <c r="C31" s="165"/>
      <c r="D31" s="165"/>
      <c r="E31" s="165"/>
      <c r="F31" s="165"/>
      <c r="G31" s="165"/>
      <c r="H31" s="165"/>
      <c r="I31" s="165"/>
      <c r="J31" s="166"/>
      <c r="K31" s="145"/>
      <c r="L31" s="174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6"/>
      <c r="AC31" s="315"/>
      <c r="AD31" s="175"/>
      <c r="AE31" s="165"/>
      <c r="AF31" s="165"/>
    </row>
    <row r="32" spans="1:32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44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316"/>
      <c r="AD32" s="176"/>
      <c r="AE32" s="118"/>
      <c r="AF32" s="118"/>
    </row>
    <row r="33" spans="1:32" ht="24.75" customHeight="1">
      <c r="A33" s="120"/>
      <c r="B33" s="148"/>
      <c r="C33" s="148"/>
      <c r="D33" s="148"/>
      <c r="E33" s="148"/>
      <c r="F33" s="148"/>
      <c r="G33" s="148"/>
      <c r="H33" s="148"/>
      <c r="I33" s="148"/>
      <c r="J33" s="167"/>
      <c r="K33" s="144"/>
      <c r="L33" s="4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317"/>
      <c r="AD33" s="37"/>
      <c r="AE33" s="17"/>
      <c r="AF33" s="37"/>
    </row>
    <row r="34" spans="1:32" ht="24.75" customHeight="1">
      <c r="A34" s="120" t="s">
        <v>98</v>
      </c>
      <c r="B34" s="37">
        <f t="shared" ref="B34:J34" si="3">SUM(B8:B33)</f>
        <v>373</v>
      </c>
      <c r="C34" s="37">
        <f t="shared" si="3"/>
        <v>3</v>
      </c>
      <c r="D34" s="37">
        <f t="shared" si="3"/>
        <v>376</v>
      </c>
      <c r="E34" s="37">
        <f t="shared" si="3"/>
        <v>95</v>
      </c>
      <c r="F34" s="37">
        <f t="shared" si="3"/>
        <v>2</v>
      </c>
      <c r="G34" s="37">
        <f t="shared" si="3"/>
        <v>277</v>
      </c>
      <c r="H34" s="37">
        <f t="shared" si="3"/>
        <v>2</v>
      </c>
      <c r="I34" s="37">
        <f t="shared" si="3"/>
        <v>279</v>
      </c>
      <c r="J34" s="43">
        <f t="shared" si="3"/>
        <v>95</v>
      </c>
      <c r="K34" s="146"/>
      <c r="L34" s="329">
        <f>SUM(L8:L33)</f>
        <v>5</v>
      </c>
      <c r="M34" s="330"/>
      <c r="N34" s="330"/>
      <c r="O34" s="330"/>
      <c r="P34" s="330"/>
      <c r="Q34" s="330">
        <f>SUM(Q8:Q33)</f>
        <v>70</v>
      </c>
      <c r="R34" s="330"/>
      <c r="S34" s="330"/>
      <c r="T34" s="330"/>
      <c r="U34" s="330"/>
      <c r="V34" s="330"/>
      <c r="W34" s="330">
        <f>SUM(W8:W33)</f>
        <v>14</v>
      </c>
      <c r="X34" s="330"/>
      <c r="Y34" s="330"/>
      <c r="Z34" s="330">
        <f>SUM(Z8:Z33)</f>
        <v>7</v>
      </c>
      <c r="AA34" s="330"/>
      <c r="AB34" s="330"/>
      <c r="AC34" s="330"/>
      <c r="AD34" s="331">
        <f>SUM(AD8:AD33)</f>
        <v>95</v>
      </c>
      <c r="AE34" s="330">
        <f>SUM(AE8:AE33)</f>
        <v>2</v>
      </c>
      <c r="AF34" s="330">
        <f>SUM(AF8:AF33)</f>
        <v>97</v>
      </c>
    </row>
  </sheetData>
  <phoneticPr fontId="11" type="noConversion"/>
  <pageMargins left="0.75" right="0.75" top="1" bottom="1" header="0.5" footer="0.5"/>
  <pageSetup paperSize="3" scale="63" orientation="landscape" r:id="rId1"/>
  <headerFooter alignWithMargins="0">
    <oddHeader>&amp;C&amp;G
COCHISE COUNTY
PRESIDENTIAL PREFERENCE ELECTION
FEBRUARY 28, 2012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T66"/>
  <sheetViews>
    <sheetView view="pageLayout" topLeftCell="B2" zoomScaleNormal="100" workbookViewId="0">
      <selection activeCell="A37" sqref="A37"/>
    </sheetView>
  </sheetViews>
  <sheetFormatPr defaultRowHeight="12.75"/>
  <cols>
    <col min="1" max="1" width="27.7109375" customWidth="1"/>
    <col min="2" max="2" width="13.85546875" customWidth="1"/>
    <col min="3" max="3" width="1.42578125" customWidth="1"/>
    <col min="4" max="5" width="1.28515625" customWidth="1"/>
    <col min="6" max="6" width="1.7109375" customWidth="1"/>
    <col min="7" max="7" width="6" customWidth="1"/>
    <col min="8" max="11" width="13.85546875" customWidth="1"/>
    <col min="12" max="12" width="1" customWidth="1"/>
    <col min="13" max="13" width="1.42578125" customWidth="1"/>
    <col min="14" max="14" width="0.5703125" customWidth="1"/>
    <col min="15" max="15" width="2.5703125" customWidth="1"/>
    <col min="16" max="16" width="2.28515625" customWidth="1"/>
    <col min="17" max="17" width="2.85546875" customWidth="1"/>
    <col min="18" max="18" width="13.85546875" customWidth="1"/>
    <col min="19" max="19" width="24.7109375" customWidth="1"/>
    <col min="20" max="20" width="15.85546875" hidden="1" customWidth="1"/>
  </cols>
  <sheetData>
    <row r="2" spans="1:20" ht="24.95" customHeight="1">
      <c r="A2" s="58" t="s">
        <v>131</v>
      </c>
      <c r="B2" s="58"/>
      <c r="C2" s="58"/>
      <c r="D2" s="57"/>
      <c r="E2" s="57"/>
      <c r="F2" s="57"/>
      <c r="G2" s="57"/>
      <c r="H2" s="58" t="s">
        <v>132</v>
      </c>
      <c r="I2" s="57"/>
      <c r="R2" s="70" t="s">
        <v>83</v>
      </c>
    </row>
    <row r="3" spans="1:20" ht="96.75" customHeight="1">
      <c r="A3" s="59" t="s">
        <v>77</v>
      </c>
      <c r="B3" s="67" t="s">
        <v>79</v>
      </c>
      <c r="C3" s="61"/>
      <c r="D3" s="69"/>
      <c r="E3" s="62"/>
      <c r="F3" s="62"/>
      <c r="G3" s="63"/>
      <c r="H3" s="68" t="s">
        <v>78</v>
      </c>
      <c r="I3" s="121" t="s">
        <v>80</v>
      </c>
      <c r="J3" s="68" t="s">
        <v>81</v>
      </c>
      <c r="K3" s="68" t="s">
        <v>82</v>
      </c>
      <c r="L3" s="61"/>
      <c r="M3" s="62"/>
      <c r="N3" s="62"/>
      <c r="O3" s="62"/>
      <c r="P3" s="62"/>
      <c r="Q3" s="63"/>
      <c r="R3" s="26" t="s">
        <v>84</v>
      </c>
      <c r="S3" s="17" t="s">
        <v>85</v>
      </c>
      <c r="T3" s="46"/>
    </row>
    <row r="4" spans="1:20" ht="24.95" customHeight="1">
      <c r="A4" s="59" t="s">
        <v>133</v>
      </c>
      <c r="B4" s="318">
        <v>20</v>
      </c>
      <c r="C4" s="64"/>
      <c r="D4" s="65"/>
      <c r="E4" s="65"/>
      <c r="F4" s="65"/>
      <c r="G4" s="66"/>
      <c r="H4" s="318">
        <v>20</v>
      </c>
      <c r="I4" s="122"/>
      <c r="J4" s="127"/>
      <c r="K4" s="127"/>
      <c r="L4" s="128"/>
      <c r="M4" s="129"/>
      <c r="N4" s="129"/>
      <c r="O4" s="129"/>
      <c r="P4" s="129"/>
      <c r="Q4" s="130"/>
      <c r="R4" s="131"/>
      <c r="S4" s="133"/>
      <c r="T4" s="49"/>
    </row>
    <row r="5" spans="1:20" ht="24.95" customHeight="1">
      <c r="A5" s="59" t="s">
        <v>134</v>
      </c>
      <c r="B5" s="318">
        <v>21</v>
      </c>
      <c r="C5" s="84"/>
      <c r="D5" s="85"/>
      <c r="E5" s="85"/>
      <c r="F5" s="85"/>
      <c r="G5" s="86"/>
      <c r="H5" s="318">
        <v>21</v>
      </c>
      <c r="I5" s="123"/>
      <c r="J5" s="127"/>
      <c r="K5" s="127"/>
      <c r="L5" s="128"/>
      <c r="M5" s="129"/>
      <c r="N5" s="129"/>
      <c r="O5" s="129"/>
      <c r="P5" s="129"/>
      <c r="Q5" s="130"/>
      <c r="R5" s="131"/>
      <c r="S5" s="127"/>
      <c r="T5" s="87"/>
    </row>
    <row r="6" spans="1:20" ht="24.95" customHeight="1">
      <c r="A6" s="120" t="s">
        <v>135</v>
      </c>
      <c r="B6" s="318">
        <v>29</v>
      </c>
      <c r="C6" s="84"/>
      <c r="D6" s="85"/>
      <c r="E6" s="85"/>
      <c r="F6" s="85"/>
      <c r="G6" s="86"/>
      <c r="H6" s="318">
        <v>29</v>
      </c>
      <c r="I6" s="123"/>
      <c r="J6" s="127"/>
      <c r="K6" s="127"/>
      <c r="L6" s="128"/>
      <c r="M6" s="129"/>
      <c r="N6" s="129"/>
      <c r="O6" s="129"/>
      <c r="P6" s="129"/>
      <c r="Q6" s="130"/>
      <c r="R6" s="131"/>
      <c r="S6" s="127"/>
      <c r="T6" s="88"/>
    </row>
    <row r="7" spans="1:20" ht="24.95" customHeight="1">
      <c r="A7" s="59" t="s">
        <v>136</v>
      </c>
      <c r="B7" s="318">
        <v>3</v>
      </c>
      <c r="C7" s="84"/>
      <c r="D7" s="85"/>
      <c r="E7" s="85"/>
      <c r="F7" s="85"/>
      <c r="G7" s="86"/>
      <c r="H7" s="318">
        <v>3</v>
      </c>
      <c r="I7" s="123"/>
      <c r="J7" s="127"/>
      <c r="K7" s="127"/>
      <c r="L7" s="128"/>
      <c r="M7" s="129"/>
      <c r="N7" s="129"/>
      <c r="O7" s="129"/>
      <c r="P7" s="129"/>
      <c r="Q7" s="130"/>
      <c r="R7" s="131"/>
      <c r="S7" s="127"/>
      <c r="T7" s="87"/>
    </row>
    <row r="8" spans="1:20" ht="24.95" customHeight="1">
      <c r="A8" s="59" t="s">
        <v>137</v>
      </c>
      <c r="B8" s="318">
        <v>0</v>
      </c>
      <c r="C8" s="84"/>
      <c r="D8" s="85"/>
      <c r="E8" s="85"/>
      <c r="F8" s="85"/>
      <c r="G8" s="86"/>
      <c r="H8" s="318">
        <v>0</v>
      </c>
      <c r="I8" s="123"/>
      <c r="J8" s="127"/>
      <c r="K8" s="127"/>
      <c r="L8" s="128"/>
      <c r="M8" s="129"/>
      <c r="N8" s="129"/>
      <c r="O8" s="129"/>
      <c r="P8" s="129"/>
      <c r="Q8" s="130"/>
      <c r="R8" s="131"/>
      <c r="S8" s="127"/>
      <c r="T8" s="87"/>
    </row>
    <row r="9" spans="1:20" ht="24.95" customHeight="1">
      <c r="A9" s="59" t="s">
        <v>138</v>
      </c>
      <c r="B9" s="318">
        <v>8</v>
      </c>
      <c r="C9" s="84"/>
      <c r="D9" s="85"/>
      <c r="E9" s="85"/>
      <c r="F9" s="85"/>
      <c r="G9" s="86"/>
      <c r="H9" s="318">
        <v>8</v>
      </c>
      <c r="I9" s="123"/>
      <c r="J9" s="127"/>
      <c r="K9" s="127"/>
      <c r="L9" s="128"/>
      <c r="M9" s="129"/>
      <c r="N9" s="129"/>
      <c r="O9" s="129"/>
      <c r="P9" s="129"/>
      <c r="Q9" s="130"/>
      <c r="R9" s="131"/>
      <c r="S9" s="127"/>
      <c r="T9" s="87"/>
    </row>
    <row r="10" spans="1:20" ht="24.95" customHeight="1">
      <c r="A10" s="59" t="s">
        <v>139</v>
      </c>
      <c r="B10" s="318">
        <v>5</v>
      </c>
      <c r="C10" s="84"/>
      <c r="D10" s="85"/>
      <c r="E10" s="85"/>
      <c r="F10" s="85"/>
      <c r="G10" s="86"/>
      <c r="H10" s="318">
        <v>5</v>
      </c>
      <c r="I10" s="123"/>
      <c r="J10" s="127"/>
      <c r="K10" s="127"/>
      <c r="L10" s="128"/>
      <c r="M10" s="129"/>
      <c r="N10" s="129"/>
      <c r="O10" s="129"/>
      <c r="P10" s="129"/>
      <c r="Q10" s="130"/>
      <c r="R10" s="131"/>
      <c r="S10" s="127"/>
      <c r="T10" s="87"/>
    </row>
    <row r="11" spans="1:20" ht="24.95" customHeight="1">
      <c r="A11" s="59" t="s">
        <v>140</v>
      </c>
      <c r="B11" s="318">
        <v>16</v>
      </c>
      <c r="C11" s="84"/>
      <c r="D11" s="85"/>
      <c r="E11" s="85"/>
      <c r="F11" s="85"/>
      <c r="G11" s="86"/>
      <c r="H11" s="318">
        <v>16</v>
      </c>
      <c r="I11" s="123"/>
      <c r="J11" s="127"/>
      <c r="K11" s="127"/>
      <c r="L11" s="128"/>
      <c r="M11" s="129"/>
      <c r="N11" s="129"/>
      <c r="O11" s="129"/>
      <c r="P11" s="129"/>
      <c r="Q11" s="130"/>
      <c r="R11" s="131"/>
      <c r="S11" s="127"/>
      <c r="T11" s="87"/>
    </row>
    <row r="12" spans="1:20" ht="24.95" customHeight="1">
      <c r="A12" s="120" t="s">
        <v>141</v>
      </c>
      <c r="B12" s="318">
        <v>9</v>
      </c>
      <c r="C12" s="84"/>
      <c r="D12" s="85"/>
      <c r="E12" s="85"/>
      <c r="F12" s="85"/>
      <c r="G12" s="86"/>
      <c r="H12" s="318">
        <v>9</v>
      </c>
      <c r="I12" s="123"/>
      <c r="J12" s="127"/>
      <c r="K12" s="127"/>
      <c r="L12" s="128"/>
      <c r="M12" s="129"/>
      <c r="N12" s="129"/>
      <c r="O12" s="129"/>
      <c r="P12" s="129"/>
      <c r="Q12" s="130"/>
      <c r="R12" s="131"/>
      <c r="S12" s="132"/>
      <c r="T12" s="87"/>
    </row>
    <row r="13" spans="1:20" ht="24.95" customHeight="1">
      <c r="A13" s="59" t="s">
        <v>142</v>
      </c>
      <c r="B13" s="318">
        <v>10</v>
      </c>
      <c r="C13" s="84"/>
      <c r="D13" s="85"/>
      <c r="E13" s="85"/>
      <c r="F13" s="85"/>
      <c r="G13" s="86"/>
      <c r="H13" s="318">
        <v>10</v>
      </c>
      <c r="I13" s="123"/>
      <c r="J13" s="127"/>
      <c r="K13" s="127"/>
      <c r="L13" s="128"/>
      <c r="M13" s="129"/>
      <c r="N13" s="129"/>
      <c r="O13" s="129"/>
      <c r="P13" s="129"/>
      <c r="Q13" s="130"/>
      <c r="R13" s="131"/>
      <c r="S13" s="127"/>
      <c r="T13" s="87"/>
    </row>
    <row r="14" spans="1:20" ht="24.95" customHeight="1">
      <c r="A14" s="59" t="s">
        <v>143</v>
      </c>
      <c r="B14" s="318">
        <v>4</v>
      </c>
      <c r="C14" s="84"/>
      <c r="D14" s="85"/>
      <c r="E14" s="85"/>
      <c r="F14" s="85"/>
      <c r="G14" s="86"/>
      <c r="H14" s="318">
        <v>4</v>
      </c>
      <c r="I14" s="123"/>
      <c r="J14" s="127"/>
      <c r="K14" s="127"/>
      <c r="L14" s="128"/>
      <c r="M14" s="129"/>
      <c r="N14" s="129"/>
      <c r="O14" s="129"/>
      <c r="P14" s="129"/>
      <c r="Q14" s="130"/>
      <c r="R14" s="131"/>
      <c r="S14" s="127"/>
      <c r="T14" s="87"/>
    </row>
    <row r="15" spans="1:20" ht="24.95" customHeight="1">
      <c r="A15" s="59" t="s">
        <v>144</v>
      </c>
      <c r="B15" s="318">
        <v>1</v>
      </c>
      <c r="C15" s="84"/>
      <c r="D15" s="85"/>
      <c r="E15" s="85"/>
      <c r="F15" s="85"/>
      <c r="G15" s="86"/>
      <c r="H15" s="318">
        <v>1</v>
      </c>
      <c r="I15" s="123"/>
      <c r="J15" s="127"/>
      <c r="K15" s="127"/>
      <c r="L15" s="128"/>
      <c r="M15" s="129"/>
      <c r="N15" s="129"/>
      <c r="O15" s="129"/>
      <c r="P15" s="129"/>
      <c r="Q15" s="130"/>
      <c r="R15" s="131"/>
      <c r="S15" s="127"/>
      <c r="T15" s="87"/>
    </row>
    <row r="16" spans="1:20" ht="24.95" customHeight="1">
      <c r="A16" s="59" t="s">
        <v>145</v>
      </c>
      <c r="B16" s="318">
        <v>9</v>
      </c>
      <c r="C16" s="84"/>
      <c r="D16" s="85"/>
      <c r="E16" s="85"/>
      <c r="F16" s="85"/>
      <c r="G16" s="86"/>
      <c r="H16" s="318">
        <v>9</v>
      </c>
      <c r="I16" s="123"/>
      <c r="J16" s="127"/>
      <c r="K16" s="127"/>
      <c r="L16" s="128"/>
      <c r="M16" s="129"/>
      <c r="N16" s="129"/>
      <c r="O16" s="129"/>
      <c r="P16" s="129"/>
      <c r="Q16" s="130"/>
      <c r="R16" s="131"/>
      <c r="S16" s="127"/>
      <c r="T16" s="87"/>
    </row>
    <row r="17" spans="1:20" ht="24.95" customHeight="1">
      <c r="A17" s="59" t="s">
        <v>146</v>
      </c>
      <c r="B17" s="318">
        <v>18</v>
      </c>
      <c r="C17" s="84"/>
      <c r="D17" s="85"/>
      <c r="E17" s="85"/>
      <c r="F17" s="85"/>
      <c r="G17" s="86"/>
      <c r="H17" s="318">
        <v>18</v>
      </c>
      <c r="I17" s="123"/>
      <c r="J17" s="127"/>
      <c r="K17" s="127"/>
      <c r="L17" s="128"/>
      <c r="M17" s="129"/>
      <c r="N17" s="129"/>
      <c r="O17" s="129"/>
      <c r="P17" s="129"/>
      <c r="Q17" s="130"/>
      <c r="R17" s="131"/>
      <c r="S17" s="127"/>
      <c r="T17" s="87"/>
    </row>
    <row r="18" spans="1:20" ht="24.95" customHeight="1">
      <c r="A18" s="59" t="s">
        <v>147</v>
      </c>
      <c r="B18" s="318">
        <v>6</v>
      </c>
      <c r="C18" s="84"/>
      <c r="D18" s="85"/>
      <c r="E18" s="85"/>
      <c r="F18" s="85"/>
      <c r="G18" s="86"/>
      <c r="H18" s="318">
        <v>6</v>
      </c>
      <c r="I18" s="123"/>
      <c r="J18" s="127"/>
      <c r="K18" s="127"/>
      <c r="L18" s="128"/>
      <c r="M18" s="129"/>
      <c r="N18" s="129"/>
      <c r="O18" s="129"/>
      <c r="P18" s="129"/>
      <c r="Q18" s="130"/>
      <c r="R18" s="131"/>
      <c r="S18" s="127"/>
      <c r="T18" s="87"/>
    </row>
    <row r="19" spans="1:20" ht="24.95" customHeight="1">
      <c r="A19" s="59" t="s">
        <v>148</v>
      </c>
      <c r="B19" s="318">
        <v>4</v>
      </c>
      <c r="C19" s="84"/>
      <c r="D19" s="85"/>
      <c r="E19" s="85"/>
      <c r="F19" s="85"/>
      <c r="G19" s="86"/>
      <c r="H19" s="318">
        <v>4</v>
      </c>
      <c r="I19" s="123"/>
      <c r="J19" s="127"/>
      <c r="K19" s="127"/>
      <c r="L19" s="128"/>
      <c r="M19" s="129"/>
      <c r="N19" s="129"/>
      <c r="O19" s="129"/>
      <c r="P19" s="129"/>
      <c r="Q19" s="130"/>
      <c r="R19" s="131"/>
      <c r="S19" s="127"/>
      <c r="T19" s="87"/>
    </row>
    <row r="20" spans="1:20" ht="24.95" customHeight="1">
      <c r="A20" s="59" t="s">
        <v>149</v>
      </c>
      <c r="B20" s="318">
        <v>8</v>
      </c>
      <c r="C20" s="84"/>
      <c r="D20" s="85"/>
      <c r="E20" s="85"/>
      <c r="F20" s="85"/>
      <c r="G20" s="86"/>
      <c r="H20" s="318">
        <v>8</v>
      </c>
      <c r="I20" s="123"/>
      <c r="J20" s="127"/>
      <c r="K20" s="127"/>
      <c r="L20" s="128"/>
      <c r="M20" s="129"/>
      <c r="N20" s="129"/>
      <c r="O20" s="129"/>
      <c r="P20" s="129"/>
      <c r="Q20" s="130"/>
      <c r="R20" s="131"/>
      <c r="S20" s="127"/>
      <c r="T20" s="87"/>
    </row>
    <row r="21" spans="1:20" ht="24.95" customHeight="1">
      <c r="A21" s="58" t="s">
        <v>131</v>
      </c>
      <c r="B21" s="58"/>
      <c r="C21" s="58"/>
      <c r="D21" s="57"/>
      <c r="E21" s="57"/>
      <c r="F21" s="57"/>
      <c r="G21" s="57"/>
      <c r="H21" s="58" t="s">
        <v>132</v>
      </c>
      <c r="I21" s="57"/>
      <c r="R21" s="70" t="s">
        <v>83</v>
      </c>
      <c r="T21" s="87"/>
    </row>
    <row r="22" spans="1:20" ht="73.5" customHeight="1">
      <c r="A22" s="59" t="s">
        <v>77</v>
      </c>
      <c r="B22" s="67" t="s">
        <v>79</v>
      </c>
      <c r="C22" s="61"/>
      <c r="D22" s="69"/>
      <c r="E22" s="62"/>
      <c r="F22" s="62"/>
      <c r="G22" s="63"/>
      <c r="H22" s="68" t="s">
        <v>78</v>
      </c>
      <c r="I22" s="121" t="s">
        <v>80</v>
      </c>
      <c r="J22" s="68" t="s">
        <v>81</v>
      </c>
      <c r="K22" s="68" t="s">
        <v>82</v>
      </c>
      <c r="L22" s="61"/>
      <c r="M22" s="62"/>
      <c r="N22" s="62"/>
      <c r="O22" s="62"/>
      <c r="P22" s="62"/>
      <c r="Q22" s="63"/>
      <c r="R22" s="26" t="s">
        <v>84</v>
      </c>
      <c r="S22" s="17" t="s">
        <v>85</v>
      </c>
      <c r="T22" s="87"/>
    </row>
    <row r="23" spans="1:20" ht="24.95" customHeight="1">
      <c r="A23" s="59" t="s">
        <v>159</v>
      </c>
      <c r="B23" s="318">
        <v>5</v>
      </c>
      <c r="C23" s="84"/>
      <c r="D23" s="85"/>
      <c r="E23" s="85"/>
      <c r="F23" s="85"/>
      <c r="G23" s="86"/>
      <c r="H23" s="318">
        <v>5</v>
      </c>
      <c r="I23" s="123"/>
      <c r="J23" s="127"/>
      <c r="K23" s="127"/>
      <c r="L23" s="128"/>
      <c r="M23" s="129"/>
      <c r="N23" s="129"/>
      <c r="O23" s="129"/>
      <c r="P23" s="129"/>
      <c r="Q23" s="130"/>
      <c r="R23" s="131"/>
      <c r="S23" s="127"/>
      <c r="T23" s="87"/>
    </row>
    <row r="24" spans="1:20" ht="24.95" customHeight="1">
      <c r="A24" s="59" t="s">
        <v>150</v>
      </c>
      <c r="B24" s="318">
        <v>14</v>
      </c>
      <c r="C24" s="84"/>
      <c r="D24" s="85"/>
      <c r="E24" s="85"/>
      <c r="F24" s="85"/>
      <c r="G24" s="86"/>
      <c r="H24" s="318">
        <v>14</v>
      </c>
      <c r="I24" s="123"/>
      <c r="J24" s="127"/>
      <c r="K24" s="127"/>
      <c r="L24" s="128"/>
      <c r="M24" s="129"/>
      <c r="N24" s="129"/>
      <c r="O24" s="129"/>
      <c r="P24" s="129"/>
      <c r="Q24" s="130"/>
      <c r="R24" s="131"/>
      <c r="S24" s="127"/>
      <c r="T24" s="87"/>
    </row>
    <row r="25" spans="1:20" ht="24.95" customHeight="1">
      <c r="A25" s="59" t="s">
        <v>151</v>
      </c>
      <c r="B25" s="318">
        <v>25</v>
      </c>
      <c r="C25" s="84"/>
      <c r="D25" s="85"/>
      <c r="E25" s="85"/>
      <c r="F25" s="85"/>
      <c r="G25" s="86"/>
      <c r="H25" s="318">
        <v>25</v>
      </c>
      <c r="I25" s="123"/>
      <c r="J25" s="127"/>
      <c r="K25" s="127"/>
      <c r="L25" s="128"/>
      <c r="M25" s="129"/>
      <c r="N25" s="129"/>
      <c r="O25" s="129"/>
      <c r="P25" s="129"/>
      <c r="Q25" s="130"/>
      <c r="R25" s="131"/>
      <c r="S25" s="127"/>
      <c r="T25" s="87"/>
    </row>
    <row r="26" spans="1:20" ht="24.95" customHeight="1">
      <c r="A26" s="59" t="s">
        <v>152</v>
      </c>
      <c r="B26" s="318">
        <v>5</v>
      </c>
      <c r="C26" s="84"/>
      <c r="D26" s="85"/>
      <c r="E26" s="85"/>
      <c r="F26" s="85"/>
      <c r="G26" s="86"/>
      <c r="H26" s="318">
        <v>5</v>
      </c>
      <c r="I26" s="123"/>
      <c r="J26" s="127"/>
      <c r="K26" s="127"/>
      <c r="L26" s="128"/>
      <c r="M26" s="129"/>
      <c r="N26" s="129"/>
      <c r="O26" s="129"/>
      <c r="P26" s="129"/>
      <c r="Q26" s="130"/>
      <c r="R26" s="131"/>
      <c r="S26" s="127"/>
      <c r="T26" s="87"/>
    </row>
    <row r="27" spans="1:20" ht="24.95" customHeight="1">
      <c r="A27" s="59" t="s">
        <v>153</v>
      </c>
      <c r="B27" s="318">
        <v>6</v>
      </c>
      <c r="C27" s="84"/>
      <c r="D27" s="85"/>
      <c r="E27" s="85"/>
      <c r="F27" s="85"/>
      <c r="G27" s="86"/>
      <c r="H27" s="318">
        <v>6</v>
      </c>
      <c r="I27" s="123"/>
      <c r="J27" s="127"/>
      <c r="K27" s="127"/>
      <c r="L27" s="128"/>
      <c r="M27" s="129"/>
      <c r="N27" s="129"/>
      <c r="O27" s="129"/>
      <c r="P27" s="129"/>
      <c r="Q27" s="130"/>
      <c r="R27" s="131"/>
      <c r="S27" s="127"/>
      <c r="T27" s="87"/>
    </row>
    <row r="28" spans="1:20" ht="24.95" customHeight="1">
      <c r="A28" s="59" t="s">
        <v>154</v>
      </c>
      <c r="B28" s="318">
        <v>9</v>
      </c>
      <c r="C28" s="84"/>
      <c r="D28" s="85"/>
      <c r="E28" s="85"/>
      <c r="F28" s="85"/>
      <c r="G28" s="86"/>
      <c r="H28" s="318">
        <v>9</v>
      </c>
      <c r="I28" s="123"/>
      <c r="J28" s="127"/>
      <c r="K28" s="127"/>
      <c r="L28" s="128"/>
      <c r="M28" s="129"/>
      <c r="N28" s="129"/>
      <c r="O28" s="129"/>
      <c r="P28" s="129"/>
      <c r="Q28" s="130"/>
      <c r="R28" s="131"/>
      <c r="S28" s="127"/>
      <c r="T28" s="87"/>
    </row>
    <row r="29" spans="1:20" ht="24.95" customHeight="1">
      <c r="A29" s="59"/>
      <c r="B29" s="318"/>
      <c r="C29" s="84"/>
      <c r="D29" s="85"/>
      <c r="E29" s="85"/>
      <c r="F29" s="85"/>
      <c r="G29" s="86"/>
      <c r="H29" s="126"/>
      <c r="I29" s="123"/>
      <c r="J29" s="127"/>
      <c r="K29" s="127"/>
      <c r="L29" s="128"/>
      <c r="M29" s="129"/>
      <c r="N29" s="129"/>
      <c r="O29" s="129"/>
      <c r="P29" s="129"/>
      <c r="Q29" s="130"/>
      <c r="R29" s="131"/>
      <c r="S29" s="127"/>
      <c r="T29" s="87"/>
    </row>
    <row r="30" spans="1:20" ht="24.95" customHeight="1">
      <c r="A30" s="59"/>
      <c r="B30" s="318"/>
      <c r="C30" s="84"/>
      <c r="D30" s="85"/>
      <c r="E30" s="85"/>
      <c r="F30" s="85"/>
      <c r="G30" s="86"/>
      <c r="H30" s="126"/>
      <c r="I30" s="123"/>
      <c r="J30" s="127"/>
      <c r="K30" s="127"/>
      <c r="L30" s="128"/>
      <c r="M30" s="129"/>
      <c r="N30" s="129"/>
      <c r="O30" s="129"/>
      <c r="P30" s="129"/>
      <c r="Q30" s="130"/>
      <c r="R30" s="131"/>
      <c r="S30" s="127"/>
      <c r="T30" s="87"/>
    </row>
    <row r="31" spans="1:20" ht="24.95" customHeight="1">
      <c r="A31" s="83" t="s">
        <v>98</v>
      </c>
      <c r="B31" s="318">
        <f>SUM(B4:B30)</f>
        <v>235</v>
      </c>
      <c r="C31" s="84"/>
      <c r="D31" s="85"/>
      <c r="E31" s="85"/>
      <c r="F31" s="85"/>
      <c r="G31" s="86"/>
      <c r="H31" s="125">
        <f>SUM(H4:H30)</f>
        <v>235</v>
      </c>
      <c r="I31" s="123"/>
      <c r="J31" s="127"/>
      <c r="K31" s="127"/>
      <c r="L31" s="128"/>
      <c r="M31" s="129"/>
      <c r="N31" s="129"/>
      <c r="O31" s="129"/>
      <c r="P31" s="129"/>
      <c r="Q31" s="130"/>
      <c r="R31" s="131"/>
      <c r="S31" s="127"/>
      <c r="T31" s="87"/>
    </row>
    <row r="32" spans="1:20" ht="24.95" customHeight="1">
      <c r="A32" s="59"/>
      <c r="B32" s="318"/>
      <c r="C32" s="92"/>
      <c r="D32" s="93"/>
      <c r="E32" s="93"/>
      <c r="F32" s="93"/>
      <c r="G32" s="94"/>
      <c r="H32" s="91"/>
      <c r="I32" s="124"/>
      <c r="J32" s="95"/>
      <c r="K32" s="95"/>
      <c r="L32" s="96"/>
      <c r="M32" s="97"/>
      <c r="N32" s="97"/>
      <c r="O32" s="97"/>
      <c r="P32" s="97"/>
      <c r="Q32" s="98"/>
      <c r="R32" s="99"/>
      <c r="S32" s="82"/>
      <c r="T32" s="87"/>
    </row>
    <row r="33" spans="1:20" ht="24.95" customHeight="1">
      <c r="A33" s="59"/>
      <c r="B33" s="318"/>
      <c r="C33" s="92"/>
      <c r="D33" s="93"/>
      <c r="E33" s="93"/>
      <c r="F33" s="93"/>
      <c r="G33" s="94"/>
      <c r="H33" s="91"/>
      <c r="I33" s="124"/>
      <c r="J33" s="95"/>
      <c r="K33" s="95"/>
      <c r="L33" s="96"/>
      <c r="M33" s="97"/>
      <c r="N33" s="97"/>
      <c r="O33" s="97"/>
      <c r="P33" s="97"/>
      <c r="Q33" s="98"/>
      <c r="R33" s="99"/>
      <c r="S33" s="82"/>
      <c r="T33" s="87"/>
    </row>
    <row r="34" spans="1:20" ht="24.95" customHeight="1">
      <c r="A34" s="59"/>
      <c r="B34" s="322"/>
      <c r="C34" s="100"/>
      <c r="D34" s="101"/>
      <c r="E34" s="101"/>
      <c r="F34" s="101"/>
      <c r="G34" s="102"/>
      <c r="H34" s="91"/>
      <c r="I34" s="124"/>
      <c r="J34" s="95"/>
      <c r="K34" s="95"/>
      <c r="L34" s="103"/>
      <c r="M34" s="104"/>
      <c r="N34" s="104"/>
      <c r="O34" s="104"/>
      <c r="P34" s="104"/>
      <c r="Q34" s="105"/>
      <c r="R34" s="99"/>
      <c r="S34" s="82"/>
      <c r="T34" s="87"/>
    </row>
    <row r="35" spans="1:20" ht="24.95" customHeight="1">
      <c r="B35" s="321"/>
      <c r="I35" s="57"/>
    </row>
    <row r="36" spans="1:20" ht="24.95" customHeight="1">
      <c r="A36" s="319" t="s">
        <v>170</v>
      </c>
      <c r="B36" s="320"/>
    </row>
    <row r="37" spans="1:20" ht="24.95" customHeight="1">
      <c r="A37" s="319" t="s">
        <v>171</v>
      </c>
      <c r="B37" s="320"/>
      <c r="I37" s="57"/>
    </row>
    <row r="38" spans="1:20" ht="24.95" customHeight="1">
      <c r="B38" s="320"/>
      <c r="I38" s="57"/>
    </row>
    <row r="39" spans="1:20" ht="24.95" customHeight="1">
      <c r="B39" s="320"/>
      <c r="I39" s="57"/>
    </row>
    <row r="40" spans="1:20" ht="24.95" customHeight="1">
      <c r="B40" s="48"/>
      <c r="I40" s="57"/>
    </row>
    <row r="41" spans="1:20" ht="24.95" customHeight="1">
      <c r="B41" s="48"/>
      <c r="I41" s="57"/>
    </row>
    <row r="42" spans="1:20" ht="24.95" customHeight="1">
      <c r="I42" s="57"/>
    </row>
    <row r="43" spans="1:20" ht="24.95" customHeight="1">
      <c r="I43" s="57"/>
    </row>
    <row r="44" spans="1:20" ht="24.95" customHeight="1">
      <c r="I44" s="57"/>
    </row>
    <row r="45" spans="1:20" ht="24.95" customHeight="1">
      <c r="A45" s="57"/>
      <c r="B45" s="57"/>
      <c r="C45" s="57"/>
      <c r="D45" s="57"/>
      <c r="E45" s="57"/>
      <c r="F45" s="57"/>
      <c r="G45" s="57"/>
      <c r="H45" s="57"/>
      <c r="I45" s="57"/>
    </row>
    <row r="46" spans="1:20" ht="24.95" customHeight="1">
      <c r="A46" s="57"/>
      <c r="B46" s="57"/>
      <c r="C46" s="57"/>
      <c r="D46" s="57"/>
      <c r="E46" s="57"/>
      <c r="F46" s="57"/>
      <c r="G46" s="57"/>
      <c r="H46" s="57"/>
      <c r="I46" s="57"/>
    </row>
    <row r="47" spans="1:20" ht="24.95" customHeight="1">
      <c r="A47" s="57"/>
      <c r="B47" s="57"/>
      <c r="C47" s="57"/>
      <c r="D47" s="57"/>
      <c r="E47" s="57"/>
      <c r="F47" s="57"/>
      <c r="G47" s="57"/>
      <c r="H47" s="57"/>
      <c r="I47" s="57"/>
    </row>
    <row r="48" spans="1:20" ht="24.95" customHeight="1">
      <c r="A48" s="57"/>
      <c r="B48" s="57"/>
      <c r="C48" s="57"/>
      <c r="D48" s="57"/>
      <c r="E48" s="57"/>
      <c r="F48" s="57"/>
      <c r="G48" s="57"/>
      <c r="H48" s="57"/>
      <c r="I48" s="57"/>
    </row>
    <row r="49" spans="1:9" ht="24.95" customHeight="1">
      <c r="A49" s="57"/>
      <c r="B49" s="57"/>
      <c r="C49" s="57"/>
      <c r="D49" s="57"/>
      <c r="E49" s="57"/>
      <c r="F49" s="57"/>
      <c r="G49" s="57"/>
      <c r="H49" s="57"/>
      <c r="I49" s="57"/>
    </row>
    <row r="50" spans="1:9" ht="24.95" customHeight="1">
      <c r="A50" s="57"/>
      <c r="B50" s="57"/>
      <c r="C50" s="57"/>
      <c r="D50" s="57"/>
      <c r="E50" s="57"/>
      <c r="F50" s="57"/>
      <c r="G50" s="57"/>
      <c r="H50" s="57"/>
      <c r="I50" s="57"/>
    </row>
    <row r="51" spans="1:9" ht="24.95" customHeight="1">
      <c r="A51" s="57"/>
      <c r="B51" s="57"/>
      <c r="C51" s="57"/>
      <c r="D51" s="57"/>
      <c r="E51" s="57"/>
      <c r="F51" s="57"/>
      <c r="G51" s="57"/>
      <c r="H51" s="57"/>
      <c r="I51" s="57"/>
    </row>
    <row r="52" spans="1:9" ht="24.95" customHeight="1">
      <c r="A52" s="57"/>
      <c r="B52" s="57"/>
      <c r="C52" s="57"/>
      <c r="D52" s="57"/>
      <c r="E52" s="57"/>
      <c r="F52" s="57"/>
      <c r="G52" s="57"/>
      <c r="H52" s="57"/>
      <c r="I52" s="57"/>
    </row>
    <row r="53" spans="1:9" ht="24.95" customHeight="1">
      <c r="A53" s="57"/>
      <c r="B53" s="57"/>
      <c r="C53" s="57"/>
      <c r="D53" s="57"/>
      <c r="E53" s="57"/>
      <c r="F53" s="57"/>
      <c r="G53" s="57"/>
      <c r="H53" s="57"/>
      <c r="I53" s="57"/>
    </row>
    <row r="54" spans="1:9" ht="24.95" customHeight="1">
      <c r="A54" s="57"/>
      <c r="B54" s="57"/>
      <c r="C54" s="57"/>
      <c r="D54" s="57"/>
      <c r="E54" s="57"/>
      <c r="F54" s="57"/>
      <c r="G54" s="57"/>
      <c r="H54" s="57"/>
      <c r="I54" s="57"/>
    </row>
    <row r="55" spans="1:9" ht="24.95" customHeight="1">
      <c r="A55" s="57"/>
      <c r="B55" s="57"/>
      <c r="C55" s="57"/>
      <c r="D55" s="57"/>
      <c r="E55" s="57"/>
      <c r="F55" s="57"/>
      <c r="G55" s="57"/>
      <c r="H55" s="57"/>
      <c r="I55" s="57"/>
    </row>
    <row r="56" spans="1:9" ht="24.95" customHeight="1">
      <c r="A56" s="57"/>
      <c r="B56" s="57"/>
      <c r="C56" s="57"/>
      <c r="D56" s="57"/>
      <c r="E56" s="57"/>
      <c r="F56" s="57"/>
      <c r="G56" s="57"/>
      <c r="H56" s="57"/>
      <c r="I56" s="57"/>
    </row>
    <row r="57" spans="1:9" ht="24.95" customHeight="1">
      <c r="A57" s="57"/>
      <c r="B57" s="57"/>
      <c r="C57" s="57"/>
      <c r="D57" s="57"/>
      <c r="E57" s="57"/>
      <c r="F57" s="57"/>
      <c r="G57" s="57"/>
      <c r="H57" s="57"/>
      <c r="I57" s="57"/>
    </row>
    <row r="58" spans="1:9" ht="24.95" customHeight="1">
      <c r="A58" s="57"/>
      <c r="B58" s="57"/>
      <c r="C58" s="57"/>
      <c r="D58" s="57"/>
      <c r="E58" s="57"/>
      <c r="F58" s="57"/>
      <c r="G58" s="57"/>
      <c r="H58" s="57"/>
      <c r="I58" s="57"/>
    </row>
    <row r="59" spans="1:9" ht="24.95" customHeight="1">
      <c r="A59" s="57"/>
      <c r="B59" s="57"/>
      <c r="C59" s="57"/>
      <c r="D59" s="57"/>
      <c r="E59" s="57"/>
      <c r="F59" s="57"/>
      <c r="G59" s="57"/>
      <c r="H59" s="57"/>
      <c r="I59" s="57"/>
    </row>
    <row r="60" spans="1:9" ht="24.95" customHeight="1">
      <c r="A60" s="57"/>
      <c r="B60" s="57"/>
      <c r="C60" s="57"/>
      <c r="D60" s="57"/>
      <c r="E60" s="57"/>
      <c r="F60" s="57"/>
      <c r="G60" s="57"/>
      <c r="H60" s="57"/>
      <c r="I60" s="57"/>
    </row>
    <row r="61" spans="1:9" ht="15.75">
      <c r="A61" s="57"/>
      <c r="B61" s="57"/>
      <c r="C61" s="57"/>
      <c r="D61" s="57"/>
      <c r="E61" s="57"/>
      <c r="F61" s="57"/>
      <c r="G61" s="57"/>
      <c r="H61" s="57"/>
      <c r="I61" s="57"/>
    </row>
    <row r="62" spans="1:9" ht="15.75">
      <c r="A62" s="57"/>
      <c r="B62" s="57"/>
      <c r="C62" s="57"/>
      <c r="D62" s="57"/>
      <c r="E62" s="57"/>
      <c r="F62" s="57"/>
      <c r="G62" s="57"/>
      <c r="H62" s="57"/>
      <c r="I62" s="57"/>
    </row>
    <row r="63" spans="1:9" ht="15.75">
      <c r="A63" s="57"/>
      <c r="B63" s="57"/>
      <c r="C63" s="57"/>
      <c r="D63" s="57"/>
      <c r="E63" s="57"/>
      <c r="F63" s="57"/>
      <c r="G63" s="57"/>
      <c r="H63" s="57"/>
      <c r="I63" s="57"/>
    </row>
    <row r="64" spans="1:9" ht="15.75">
      <c r="A64" s="57"/>
      <c r="B64" s="57"/>
      <c r="C64" s="57"/>
      <c r="D64" s="57"/>
      <c r="E64" s="57"/>
      <c r="F64" s="57"/>
      <c r="G64" s="57"/>
      <c r="H64" s="57"/>
      <c r="I64" s="57"/>
    </row>
    <row r="65" spans="1:9" ht="15.75">
      <c r="A65" s="57"/>
      <c r="B65" s="57"/>
      <c r="C65" s="57"/>
      <c r="D65" s="57"/>
      <c r="E65" s="57"/>
      <c r="F65" s="57"/>
      <c r="G65" s="57"/>
      <c r="H65" s="57"/>
      <c r="I65" s="57"/>
    </row>
    <row r="66" spans="1:9" ht="15.75">
      <c r="A66" s="57"/>
      <c r="B66" s="57"/>
      <c r="C66" s="57"/>
      <c r="D66" s="57"/>
      <c r="E66" s="57"/>
      <c r="F66" s="57"/>
      <c r="G66" s="57"/>
      <c r="H66" s="57"/>
      <c r="I66" s="57"/>
    </row>
  </sheetData>
  <phoneticPr fontId="11" type="noConversion"/>
  <pageMargins left="0.75" right="0.75" top="1.56" bottom="1" header="0.38" footer="0.5"/>
  <pageSetup scale="78" orientation="landscape" r:id="rId1"/>
  <headerFooter alignWithMargins="0">
    <oddHeader>&amp;L
&amp;C&amp;G
COUNTY OF COCHISE
       PRESIDENTIAL PREFERENCE ELECTION
FEBRUARY 28, 2012
DROPPED OFF EARLY LOG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tabSelected="1" topLeftCell="A14" zoomScaleNormal="100" workbookViewId="0">
      <selection activeCell="F31" sqref="F31"/>
    </sheetView>
  </sheetViews>
  <sheetFormatPr defaultRowHeight="12.75"/>
  <cols>
    <col min="1" max="1" width="6.140625" style="359" customWidth="1"/>
    <col min="2" max="2" width="44.28515625" customWidth="1"/>
    <col min="3" max="6" width="9.140625" style="340"/>
    <col min="7" max="7" width="7" style="340" customWidth="1"/>
    <col min="8" max="9" width="9.140625" style="337"/>
    <col min="10" max="10" width="7.42578125" style="337" customWidth="1"/>
    <col min="11" max="11" width="6.5703125" style="337" customWidth="1"/>
    <col min="12" max="12" width="7.28515625" style="337" customWidth="1"/>
    <col min="13" max="14" width="9.140625" style="337"/>
    <col min="15" max="15" width="9.7109375" style="337" customWidth="1"/>
    <col min="16" max="16" width="10.7109375" style="337" bestFit="1" customWidth="1"/>
    <col min="17" max="17" width="9.140625" style="337"/>
    <col min="18" max="19" width="9.140625" style="356"/>
    <col min="20" max="20" width="8.7109375" style="356" customWidth="1"/>
    <col min="22" max="22" width="9" customWidth="1"/>
  </cols>
  <sheetData>
    <row r="1" spans="1:23" ht="15">
      <c r="A1" s="360"/>
      <c r="B1" s="361"/>
      <c r="C1" s="362"/>
      <c r="D1" s="362"/>
      <c r="E1" s="362"/>
      <c r="F1" s="362"/>
      <c r="G1" s="362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4"/>
      <c r="S1" s="364"/>
      <c r="T1" s="364"/>
      <c r="U1" s="361"/>
      <c r="V1" s="361"/>
    </row>
    <row r="2" spans="1:23" ht="30.75" customHeight="1">
      <c r="A2" s="365"/>
      <c r="C2" s="405" t="s">
        <v>99</v>
      </c>
      <c r="D2" s="405"/>
      <c r="E2" s="405"/>
      <c r="F2" s="405"/>
      <c r="G2" s="406"/>
      <c r="H2" s="366" t="s">
        <v>199</v>
      </c>
      <c r="I2" s="343"/>
      <c r="J2" s="343"/>
      <c r="K2" s="343"/>
      <c r="L2" s="343"/>
      <c r="M2" s="343"/>
      <c r="N2" s="343"/>
      <c r="O2" s="343"/>
      <c r="P2" s="343"/>
      <c r="Q2" s="367"/>
      <c r="R2" s="368" t="s">
        <v>55</v>
      </c>
      <c r="S2" s="369"/>
      <c r="T2" s="369"/>
      <c r="U2" s="334"/>
      <c r="V2" s="370"/>
    </row>
    <row r="3" spans="1:23" ht="192.75" customHeight="1">
      <c r="A3" s="335" t="s">
        <v>174</v>
      </c>
      <c r="B3" s="404" t="s">
        <v>175</v>
      </c>
      <c r="C3" s="339" t="s">
        <v>56</v>
      </c>
      <c r="D3" s="407" t="s">
        <v>212</v>
      </c>
      <c r="E3" s="339" t="s">
        <v>57</v>
      </c>
      <c r="F3" s="339" t="s">
        <v>58</v>
      </c>
      <c r="G3" s="339" t="s">
        <v>59</v>
      </c>
      <c r="H3" s="344" t="s">
        <v>203</v>
      </c>
      <c r="I3" s="344" t="s">
        <v>204</v>
      </c>
      <c r="J3" s="344" t="s">
        <v>105</v>
      </c>
      <c r="K3" s="344" t="s">
        <v>102</v>
      </c>
      <c r="L3" s="345" t="s">
        <v>103</v>
      </c>
      <c r="M3" s="346" t="s">
        <v>205</v>
      </c>
      <c r="N3" s="346" t="s">
        <v>206</v>
      </c>
      <c r="O3" s="347" t="s">
        <v>60</v>
      </c>
      <c r="P3" s="348" t="s">
        <v>207</v>
      </c>
      <c r="Q3" s="347" t="s">
        <v>208</v>
      </c>
      <c r="R3" s="355" t="s">
        <v>211</v>
      </c>
      <c r="S3" s="355" t="s">
        <v>61</v>
      </c>
      <c r="T3" s="355" t="s">
        <v>209</v>
      </c>
      <c r="U3" s="333" t="s">
        <v>210</v>
      </c>
      <c r="V3" s="333" t="s">
        <v>62</v>
      </c>
      <c r="W3" s="116"/>
    </row>
    <row r="4" spans="1:23" ht="15.75">
      <c r="A4" s="373">
        <v>1</v>
      </c>
      <c r="B4" s="374" t="s">
        <v>176</v>
      </c>
      <c r="C4" s="375">
        <v>860</v>
      </c>
      <c r="D4" s="376">
        <v>860</v>
      </c>
      <c r="E4" s="377">
        <v>0</v>
      </c>
      <c r="F4" s="378">
        <f>(D4-E4-R4)</f>
        <v>845</v>
      </c>
      <c r="G4" s="375">
        <v>208</v>
      </c>
      <c r="H4" s="379">
        <v>585</v>
      </c>
      <c r="I4" s="379">
        <v>550</v>
      </c>
      <c r="J4" s="379">
        <v>376</v>
      </c>
      <c r="K4" s="380">
        <v>0</v>
      </c>
      <c r="L4" s="381">
        <v>4</v>
      </c>
      <c r="M4" s="382">
        <f t="shared" ref="M4:M11" si="0">(H4-I4)</f>
        <v>35</v>
      </c>
      <c r="N4" s="381">
        <v>375</v>
      </c>
      <c r="O4" s="382">
        <v>1</v>
      </c>
      <c r="P4" s="381">
        <f>(N4-O4)</f>
        <v>374</v>
      </c>
      <c r="Q4" s="381">
        <f t="shared" ref="Q4:Q26" si="1">P4</f>
        <v>374</v>
      </c>
      <c r="R4" s="383">
        <v>15</v>
      </c>
      <c r="S4" s="383">
        <v>2</v>
      </c>
      <c r="T4" s="384">
        <f>(R4-S4)</f>
        <v>13</v>
      </c>
      <c r="U4" s="385">
        <f>SUM(G4,T4)</f>
        <v>221</v>
      </c>
      <c r="V4" s="386">
        <f>SUM(Q4,U4)</f>
        <v>595</v>
      </c>
    </row>
    <row r="5" spans="1:23" s="118" customFormat="1" ht="18">
      <c r="A5" s="373">
        <v>2</v>
      </c>
      <c r="B5" s="374" t="s">
        <v>177</v>
      </c>
      <c r="C5" s="378">
        <v>710</v>
      </c>
      <c r="D5" s="387">
        <v>710</v>
      </c>
      <c r="E5" s="388">
        <v>1</v>
      </c>
      <c r="F5" s="378">
        <f t="shared" ref="F5:F26" si="2">(D5-E5-R5)</f>
        <v>687</v>
      </c>
      <c r="G5" s="378">
        <v>187</v>
      </c>
      <c r="H5" s="381">
        <v>425</v>
      </c>
      <c r="I5" s="381">
        <v>390</v>
      </c>
      <c r="J5" s="381">
        <v>275</v>
      </c>
      <c r="K5" s="382">
        <v>0</v>
      </c>
      <c r="L5" s="381">
        <v>1</v>
      </c>
      <c r="M5" s="382">
        <f t="shared" si="0"/>
        <v>35</v>
      </c>
      <c r="N5" s="381">
        <v>277</v>
      </c>
      <c r="O5" s="382">
        <v>0</v>
      </c>
      <c r="P5" s="381">
        <f>(N5-O5)</f>
        <v>277</v>
      </c>
      <c r="Q5" s="381">
        <f t="shared" si="1"/>
        <v>277</v>
      </c>
      <c r="R5" s="383">
        <v>22</v>
      </c>
      <c r="S5" s="383">
        <v>15</v>
      </c>
      <c r="T5" s="384">
        <f>(R5-S5)</f>
        <v>7</v>
      </c>
      <c r="U5" s="385">
        <f>SUM(G5,T5)</f>
        <v>194</v>
      </c>
      <c r="V5" s="386">
        <f>SUM(Q5,U5)</f>
        <v>471</v>
      </c>
      <c r="W5" s="323"/>
    </row>
    <row r="6" spans="1:23" s="118" customFormat="1" ht="15.75">
      <c r="A6" s="373">
        <v>3</v>
      </c>
      <c r="B6" s="374" t="s">
        <v>178</v>
      </c>
      <c r="C6" s="375">
        <v>960</v>
      </c>
      <c r="D6" s="387">
        <v>960</v>
      </c>
      <c r="E6" s="388">
        <v>4</v>
      </c>
      <c r="F6" s="378">
        <f t="shared" si="2"/>
        <v>941</v>
      </c>
      <c r="G6" s="378">
        <v>294</v>
      </c>
      <c r="H6" s="381">
        <v>525</v>
      </c>
      <c r="I6" s="381">
        <v>508</v>
      </c>
      <c r="J6" s="381">
        <v>361</v>
      </c>
      <c r="K6" s="382">
        <v>0</v>
      </c>
      <c r="L6" s="381">
        <v>1</v>
      </c>
      <c r="M6" s="382">
        <f t="shared" si="0"/>
        <v>17</v>
      </c>
      <c r="N6" s="381">
        <v>361</v>
      </c>
      <c r="O6" s="382">
        <v>2</v>
      </c>
      <c r="P6" s="381">
        <f>(N6-O6)</f>
        <v>359</v>
      </c>
      <c r="Q6" s="381">
        <f t="shared" si="1"/>
        <v>359</v>
      </c>
      <c r="R6" s="383">
        <v>15</v>
      </c>
      <c r="S6" s="383">
        <v>4</v>
      </c>
      <c r="T6" s="384">
        <f>(R6-S6)</f>
        <v>11</v>
      </c>
      <c r="U6" s="385">
        <f>SUM(G6,T6)</f>
        <v>305</v>
      </c>
      <c r="V6" s="386">
        <f>SUM(Q6,U6)</f>
        <v>664</v>
      </c>
    </row>
    <row r="7" spans="1:23" s="118" customFormat="1" ht="15.75">
      <c r="A7" s="373">
        <v>4</v>
      </c>
      <c r="B7" s="374" t="s">
        <v>179</v>
      </c>
      <c r="C7" s="378">
        <v>690</v>
      </c>
      <c r="D7" s="378">
        <v>690</v>
      </c>
      <c r="E7" s="388">
        <v>0</v>
      </c>
      <c r="F7" s="378">
        <f t="shared" si="2"/>
        <v>685</v>
      </c>
      <c r="G7" s="378">
        <v>167</v>
      </c>
      <c r="H7" s="381">
        <v>320</v>
      </c>
      <c r="I7" s="381">
        <v>291</v>
      </c>
      <c r="J7" s="381">
        <v>180</v>
      </c>
      <c r="K7" s="382">
        <v>0</v>
      </c>
      <c r="L7" s="381">
        <v>1</v>
      </c>
      <c r="M7" s="382">
        <f t="shared" si="0"/>
        <v>29</v>
      </c>
      <c r="N7" s="381">
        <v>180</v>
      </c>
      <c r="O7" s="382">
        <v>0</v>
      </c>
      <c r="P7" s="381">
        <f>(N7-O7)</f>
        <v>180</v>
      </c>
      <c r="Q7" s="381">
        <f t="shared" si="1"/>
        <v>180</v>
      </c>
      <c r="R7" s="383">
        <v>5</v>
      </c>
      <c r="S7" s="383">
        <v>2</v>
      </c>
      <c r="T7" s="384">
        <f>(R7-S7)</f>
        <v>3</v>
      </c>
      <c r="U7" s="385">
        <f>SUM(G7,T7)</f>
        <v>170</v>
      </c>
      <c r="V7" s="386">
        <f>SUM(Q7,U7)</f>
        <v>350</v>
      </c>
    </row>
    <row r="8" spans="1:23" s="118" customFormat="1" ht="15.75">
      <c r="A8" s="373">
        <v>5</v>
      </c>
      <c r="B8" s="374" t="s">
        <v>180</v>
      </c>
      <c r="C8" s="375">
        <v>160</v>
      </c>
      <c r="D8" s="378">
        <v>160</v>
      </c>
      <c r="E8" s="388">
        <v>0</v>
      </c>
      <c r="F8" s="378">
        <f t="shared" si="2"/>
        <v>156</v>
      </c>
      <c r="G8" s="378">
        <v>34</v>
      </c>
      <c r="H8" s="381">
        <v>110</v>
      </c>
      <c r="I8" s="381">
        <v>60</v>
      </c>
      <c r="J8" s="381">
        <v>40</v>
      </c>
      <c r="K8" s="382">
        <v>0</v>
      </c>
      <c r="L8" s="381">
        <v>0</v>
      </c>
      <c r="M8" s="382">
        <f t="shared" si="0"/>
        <v>50</v>
      </c>
      <c r="N8" s="381">
        <v>40</v>
      </c>
      <c r="O8" s="382">
        <v>0</v>
      </c>
      <c r="P8" s="381">
        <v>40</v>
      </c>
      <c r="Q8" s="381">
        <f t="shared" si="1"/>
        <v>40</v>
      </c>
      <c r="R8" s="383">
        <v>4</v>
      </c>
      <c r="S8" s="383">
        <v>3</v>
      </c>
      <c r="T8" s="384" t="s">
        <v>200</v>
      </c>
      <c r="U8" s="385">
        <v>35</v>
      </c>
      <c r="V8" s="386">
        <f>SUM(Q8,U8)</f>
        <v>75</v>
      </c>
    </row>
    <row r="9" spans="1:23" ht="15.75">
      <c r="A9" s="373">
        <v>6</v>
      </c>
      <c r="B9" s="374" t="s">
        <v>181</v>
      </c>
      <c r="C9" s="375">
        <v>760</v>
      </c>
      <c r="D9" s="378">
        <v>750</v>
      </c>
      <c r="E9" s="388">
        <v>1</v>
      </c>
      <c r="F9" s="378">
        <f t="shared" si="2"/>
        <v>724</v>
      </c>
      <c r="G9" s="378">
        <v>231</v>
      </c>
      <c r="H9" s="381">
        <v>415</v>
      </c>
      <c r="I9" s="381">
        <v>387</v>
      </c>
      <c r="J9" s="381">
        <v>319</v>
      </c>
      <c r="K9" s="382">
        <v>0</v>
      </c>
      <c r="L9" s="381">
        <v>0</v>
      </c>
      <c r="M9" s="382">
        <f t="shared" si="0"/>
        <v>28</v>
      </c>
      <c r="N9" s="381">
        <v>319</v>
      </c>
      <c r="O9" s="382">
        <v>0</v>
      </c>
      <c r="P9" s="381">
        <f t="shared" ref="P9:P18" si="3">(N9-O9)</f>
        <v>319</v>
      </c>
      <c r="Q9" s="381">
        <f t="shared" si="1"/>
        <v>319</v>
      </c>
      <c r="R9" s="383">
        <v>25</v>
      </c>
      <c r="S9" s="383">
        <v>8</v>
      </c>
      <c r="T9" s="384">
        <f t="shared" ref="T9:T21" si="4">(R9-S9)</f>
        <v>17</v>
      </c>
      <c r="U9" s="385">
        <f t="shared" ref="U9:U19" si="5">SUM(G9,T9)</f>
        <v>248</v>
      </c>
      <c r="V9" s="386">
        <f>SUM(Q9,U9)</f>
        <v>567</v>
      </c>
    </row>
    <row r="10" spans="1:23" s="118" customFormat="1" ht="15.75">
      <c r="A10" s="373">
        <v>7</v>
      </c>
      <c r="B10" s="374" t="s">
        <v>182</v>
      </c>
      <c r="C10" s="375">
        <v>860</v>
      </c>
      <c r="D10" s="378">
        <v>860</v>
      </c>
      <c r="E10" s="388">
        <v>0</v>
      </c>
      <c r="F10" s="378">
        <f t="shared" si="2"/>
        <v>854</v>
      </c>
      <c r="G10" s="378">
        <v>126</v>
      </c>
      <c r="H10" s="381">
        <v>410</v>
      </c>
      <c r="I10" s="381">
        <v>316</v>
      </c>
      <c r="J10" s="381">
        <v>190</v>
      </c>
      <c r="K10" s="382">
        <v>0</v>
      </c>
      <c r="L10" s="381">
        <v>1</v>
      </c>
      <c r="M10" s="382">
        <f t="shared" si="0"/>
        <v>94</v>
      </c>
      <c r="N10" s="381">
        <v>191</v>
      </c>
      <c r="O10" s="382">
        <v>0</v>
      </c>
      <c r="P10" s="381">
        <f t="shared" si="3"/>
        <v>191</v>
      </c>
      <c r="Q10" s="381">
        <f t="shared" si="1"/>
        <v>191</v>
      </c>
      <c r="R10" s="383">
        <v>6</v>
      </c>
      <c r="S10" s="383">
        <v>0</v>
      </c>
      <c r="T10" s="384">
        <f t="shared" si="4"/>
        <v>6</v>
      </c>
      <c r="U10" s="385">
        <f t="shared" si="5"/>
        <v>132</v>
      </c>
      <c r="V10" s="386">
        <f>SUM(Q10,U10)</f>
        <v>323</v>
      </c>
    </row>
    <row r="11" spans="1:23" s="118" customFormat="1" ht="15.75">
      <c r="A11" s="373">
        <v>8</v>
      </c>
      <c r="B11" s="374" t="s">
        <v>183</v>
      </c>
      <c r="C11" s="375">
        <v>1060</v>
      </c>
      <c r="D11" s="378">
        <v>1060</v>
      </c>
      <c r="E11" s="388">
        <v>1</v>
      </c>
      <c r="F11" s="378">
        <f t="shared" si="2"/>
        <v>1044</v>
      </c>
      <c r="G11" s="378">
        <v>293</v>
      </c>
      <c r="H11" s="381">
        <v>510</v>
      </c>
      <c r="I11" s="381">
        <v>463</v>
      </c>
      <c r="J11" s="381">
        <v>310</v>
      </c>
      <c r="K11" s="382">
        <v>0</v>
      </c>
      <c r="L11" s="381">
        <v>1</v>
      </c>
      <c r="M11" s="382">
        <f t="shared" si="0"/>
        <v>47</v>
      </c>
      <c r="N11" s="381">
        <v>310</v>
      </c>
      <c r="O11" s="382">
        <v>0</v>
      </c>
      <c r="P11" s="381">
        <f t="shared" si="3"/>
        <v>310</v>
      </c>
      <c r="Q11" s="381">
        <f t="shared" si="1"/>
        <v>310</v>
      </c>
      <c r="R11" s="383">
        <v>15</v>
      </c>
      <c r="S11" s="383">
        <v>1</v>
      </c>
      <c r="T11" s="384">
        <f t="shared" si="4"/>
        <v>14</v>
      </c>
      <c r="U11" s="385">
        <f t="shared" si="5"/>
        <v>307</v>
      </c>
      <c r="V11" s="386">
        <f>SUM(Q11,U11)</f>
        <v>617</v>
      </c>
    </row>
    <row r="12" spans="1:23" ht="15.75">
      <c r="A12" s="371">
        <v>9</v>
      </c>
      <c r="B12" s="389" t="s">
        <v>184</v>
      </c>
      <c r="C12" s="375">
        <v>1060</v>
      </c>
      <c r="D12" s="378">
        <v>1060</v>
      </c>
      <c r="E12" s="388">
        <v>0</v>
      </c>
      <c r="F12" s="378">
        <f t="shared" si="2"/>
        <v>1034</v>
      </c>
      <c r="G12" s="378">
        <v>306</v>
      </c>
      <c r="H12" s="381">
        <v>505</v>
      </c>
      <c r="I12" s="381"/>
      <c r="J12" s="381">
        <v>324</v>
      </c>
      <c r="K12" s="382">
        <v>0</v>
      </c>
      <c r="L12" s="381">
        <v>2</v>
      </c>
      <c r="M12" s="382">
        <f t="shared" ref="M12:M26" si="6">(H12-I12)</f>
        <v>505</v>
      </c>
      <c r="N12" s="381">
        <v>324</v>
      </c>
      <c r="O12" s="382">
        <v>2</v>
      </c>
      <c r="P12" s="381">
        <f t="shared" si="3"/>
        <v>322</v>
      </c>
      <c r="Q12" s="381">
        <f t="shared" si="1"/>
        <v>322</v>
      </c>
      <c r="R12" s="383">
        <v>26</v>
      </c>
      <c r="S12" s="383">
        <v>5</v>
      </c>
      <c r="T12" s="384">
        <f t="shared" si="4"/>
        <v>21</v>
      </c>
      <c r="U12" s="385">
        <f t="shared" si="5"/>
        <v>327</v>
      </c>
      <c r="V12" s="386">
        <f>SUM(Q12,U12)</f>
        <v>649</v>
      </c>
    </row>
    <row r="13" spans="1:23" ht="18" customHeight="1">
      <c r="A13" s="373">
        <v>10</v>
      </c>
      <c r="B13" s="374" t="s">
        <v>185</v>
      </c>
      <c r="C13" s="390">
        <v>960</v>
      </c>
      <c r="D13" s="391">
        <v>960</v>
      </c>
      <c r="E13" s="392">
        <v>0</v>
      </c>
      <c r="F13" s="378">
        <f t="shared" si="2"/>
        <v>946</v>
      </c>
      <c r="G13" s="391">
        <v>238</v>
      </c>
      <c r="H13" s="393">
        <v>460</v>
      </c>
      <c r="I13" s="393">
        <v>378</v>
      </c>
      <c r="J13" s="393">
        <v>244</v>
      </c>
      <c r="K13" s="394">
        <v>0</v>
      </c>
      <c r="L13" s="393">
        <v>1</v>
      </c>
      <c r="M13" s="382">
        <f t="shared" si="6"/>
        <v>82</v>
      </c>
      <c r="N13" s="393">
        <v>244</v>
      </c>
      <c r="O13" s="394">
        <v>0</v>
      </c>
      <c r="P13" s="393">
        <f t="shared" si="3"/>
        <v>244</v>
      </c>
      <c r="Q13" s="381">
        <f t="shared" si="1"/>
        <v>244</v>
      </c>
      <c r="R13" s="395">
        <v>14</v>
      </c>
      <c r="S13" s="395">
        <v>2</v>
      </c>
      <c r="T13" s="384" t="s">
        <v>201</v>
      </c>
      <c r="U13" s="385">
        <v>250</v>
      </c>
      <c r="V13" s="386">
        <f>SUM(Q13,U13)</f>
        <v>494</v>
      </c>
    </row>
    <row r="14" spans="1:23" ht="18" customHeight="1">
      <c r="A14" s="373">
        <v>11</v>
      </c>
      <c r="B14" s="374" t="s">
        <v>186</v>
      </c>
      <c r="C14" s="378">
        <v>510</v>
      </c>
      <c r="D14" s="378">
        <v>510</v>
      </c>
      <c r="E14" s="388">
        <v>1</v>
      </c>
      <c r="F14" s="378">
        <f t="shared" si="2"/>
        <v>493</v>
      </c>
      <c r="G14" s="378">
        <v>167</v>
      </c>
      <c r="H14" s="381">
        <v>260</v>
      </c>
      <c r="I14" s="381">
        <v>224</v>
      </c>
      <c r="J14" s="381">
        <v>157</v>
      </c>
      <c r="K14" s="382">
        <v>0</v>
      </c>
      <c r="L14" s="381">
        <v>1</v>
      </c>
      <c r="M14" s="382">
        <f t="shared" si="6"/>
        <v>36</v>
      </c>
      <c r="N14" s="381">
        <v>156</v>
      </c>
      <c r="O14" s="382">
        <v>0</v>
      </c>
      <c r="P14" s="393">
        <f t="shared" si="3"/>
        <v>156</v>
      </c>
      <c r="Q14" s="381">
        <f t="shared" si="1"/>
        <v>156</v>
      </c>
      <c r="R14" s="383">
        <v>16</v>
      </c>
      <c r="S14" s="383">
        <v>7</v>
      </c>
      <c r="T14" s="384">
        <f t="shared" si="4"/>
        <v>9</v>
      </c>
      <c r="U14" s="385">
        <f t="shared" si="5"/>
        <v>176</v>
      </c>
      <c r="V14" s="386">
        <f>SUM(Q14,U14)</f>
        <v>332</v>
      </c>
    </row>
    <row r="15" spans="1:23" ht="18" customHeight="1">
      <c r="A15" s="396">
        <v>12</v>
      </c>
      <c r="B15" s="397" t="s">
        <v>187</v>
      </c>
      <c r="C15" s="378">
        <v>110</v>
      </c>
      <c r="D15" s="378">
        <v>110</v>
      </c>
      <c r="E15" s="388">
        <v>0</v>
      </c>
      <c r="F15" s="378">
        <f t="shared" si="2"/>
        <v>110</v>
      </c>
      <c r="G15" s="378">
        <v>24</v>
      </c>
      <c r="H15" s="381">
        <v>65</v>
      </c>
      <c r="I15" s="381">
        <v>46</v>
      </c>
      <c r="J15" s="381">
        <v>40</v>
      </c>
      <c r="K15" s="382">
        <v>0</v>
      </c>
      <c r="L15" s="381">
        <v>0</v>
      </c>
      <c r="M15" s="382">
        <f t="shared" si="6"/>
        <v>19</v>
      </c>
      <c r="N15" s="381">
        <v>40</v>
      </c>
      <c r="O15" s="382">
        <v>0</v>
      </c>
      <c r="P15" s="381">
        <f t="shared" si="3"/>
        <v>40</v>
      </c>
      <c r="Q15" s="381">
        <f t="shared" si="1"/>
        <v>40</v>
      </c>
      <c r="R15" s="383">
        <v>0</v>
      </c>
      <c r="S15" s="383">
        <v>0</v>
      </c>
      <c r="T15" s="384">
        <f t="shared" si="4"/>
        <v>0</v>
      </c>
      <c r="U15" s="385">
        <f t="shared" si="5"/>
        <v>24</v>
      </c>
      <c r="V15" s="386">
        <f>SUM(Q15,U15)</f>
        <v>64</v>
      </c>
    </row>
    <row r="16" spans="1:23" ht="18" customHeight="1">
      <c r="A16" s="396">
        <v>13</v>
      </c>
      <c r="B16" s="397" t="s">
        <v>188</v>
      </c>
      <c r="C16" s="375">
        <v>1210</v>
      </c>
      <c r="D16" s="375">
        <v>1210</v>
      </c>
      <c r="E16" s="377">
        <v>1</v>
      </c>
      <c r="F16" s="378">
        <f t="shared" si="2"/>
        <v>1185</v>
      </c>
      <c r="G16" s="375">
        <v>278</v>
      </c>
      <c r="H16" s="379">
        <v>560</v>
      </c>
      <c r="I16" s="379">
        <v>515</v>
      </c>
      <c r="J16" s="379">
        <v>329</v>
      </c>
      <c r="K16" s="380">
        <v>0</v>
      </c>
      <c r="L16" s="379">
        <v>1</v>
      </c>
      <c r="M16" s="382">
        <f t="shared" si="6"/>
        <v>45</v>
      </c>
      <c r="N16" s="379">
        <v>330</v>
      </c>
      <c r="O16" s="380">
        <v>0</v>
      </c>
      <c r="P16" s="381">
        <f t="shared" si="3"/>
        <v>330</v>
      </c>
      <c r="Q16" s="379">
        <f t="shared" si="1"/>
        <v>330</v>
      </c>
      <c r="R16" s="398">
        <v>24</v>
      </c>
      <c r="S16" s="398">
        <v>4</v>
      </c>
      <c r="T16" s="399">
        <f t="shared" si="4"/>
        <v>20</v>
      </c>
      <c r="U16" s="385">
        <f t="shared" si="5"/>
        <v>298</v>
      </c>
      <c r="V16" s="400">
        <f>SUM(Q16,U16)</f>
        <v>628</v>
      </c>
    </row>
    <row r="17" spans="1:22" ht="18" customHeight="1">
      <c r="A17" s="396">
        <v>14</v>
      </c>
      <c r="B17" s="397" t="s">
        <v>189</v>
      </c>
      <c r="C17" s="375">
        <v>1810</v>
      </c>
      <c r="D17" s="375">
        <v>1800</v>
      </c>
      <c r="E17" s="377">
        <v>0</v>
      </c>
      <c r="F17" s="378">
        <f t="shared" si="2"/>
        <v>1760</v>
      </c>
      <c r="G17" s="375">
        <v>483</v>
      </c>
      <c r="H17" s="379">
        <v>915</v>
      </c>
      <c r="I17" s="379">
        <v>902</v>
      </c>
      <c r="J17" s="379">
        <v>666</v>
      </c>
      <c r="K17" s="380">
        <v>0</v>
      </c>
      <c r="L17" s="379">
        <v>5</v>
      </c>
      <c r="M17" s="382">
        <f t="shared" si="6"/>
        <v>13</v>
      </c>
      <c r="N17" s="379">
        <v>666</v>
      </c>
      <c r="O17" s="380">
        <v>2</v>
      </c>
      <c r="P17" s="381">
        <f t="shared" si="3"/>
        <v>664</v>
      </c>
      <c r="Q17" s="379">
        <f t="shared" si="1"/>
        <v>664</v>
      </c>
      <c r="R17" s="398">
        <v>40</v>
      </c>
      <c r="S17" s="398">
        <v>10</v>
      </c>
      <c r="T17" s="399">
        <f t="shared" si="4"/>
        <v>30</v>
      </c>
      <c r="U17" s="385">
        <f t="shared" si="5"/>
        <v>513</v>
      </c>
      <c r="V17" s="400">
        <f>SUM(Q17,U17)</f>
        <v>1177</v>
      </c>
    </row>
    <row r="18" spans="1:22" ht="18" customHeight="1">
      <c r="A18" s="396">
        <v>15</v>
      </c>
      <c r="B18" s="397" t="s">
        <v>190</v>
      </c>
      <c r="C18" s="375">
        <v>1010</v>
      </c>
      <c r="D18" s="375">
        <v>1010</v>
      </c>
      <c r="E18" s="377">
        <v>0</v>
      </c>
      <c r="F18" s="378">
        <f t="shared" si="2"/>
        <v>996</v>
      </c>
      <c r="G18" s="375">
        <v>126</v>
      </c>
      <c r="H18" s="379">
        <v>460</v>
      </c>
      <c r="I18" s="379">
        <v>357</v>
      </c>
      <c r="J18" s="379">
        <v>165</v>
      </c>
      <c r="K18" s="380">
        <v>0</v>
      </c>
      <c r="L18" s="379">
        <v>2</v>
      </c>
      <c r="M18" s="382">
        <f t="shared" si="6"/>
        <v>103</v>
      </c>
      <c r="N18" s="379">
        <v>165</v>
      </c>
      <c r="O18" s="380">
        <v>0</v>
      </c>
      <c r="P18" s="381">
        <f t="shared" si="3"/>
        <v>165</v>
      </c>
      <c r="Q18" s="379">
        <f t="shared" si="1"/>
        <v>165</v>
      </c>
      <c r="R18" s="398">
        <v>14</v>
      </c>
      <c r="S18" s="398">
        <v>6</v>
      </c>
      <c r="T18" s="399">
        <f t="shared" si="4"/>
        <v>8</v>
      </c>
      <c r="U18" s="385">
        <f t="shared" si="5"/>
        <v>134</v>
      </c>
      <c r="V18" s="400">
        <f>SUM(Q18,U18)</f>
        <v>299</v>
      </c>
    </row>
    <row r="19" spans="1:22" ht="18" customHeight="1">
      <c r="A19" s="396">
        <v>16</v>
      </c>
      <c r="B19" s="397" t="s">
        <v>191</v>
      </c>
      <c r="C19" s="375">
        <v>1410</v>
      </c>
      <c r="D19" s="375">
        <v>1410</v>
      </c>
      <c r="E19" s="377">
        <v>0</v>
      </c>
      <c r="F19" s="378">
        <f t="shared" si="2"/>
        <v>1393</v>
      </c>
      <c r="G19" s="375">
        <v>320</v>
      </c>
      <c r="H19" s="379">
        <v>660</v>
      </c>
      <c r="I19" s="379">
        <v>446</v>
      </c>
      <c r="J19" s="379">
        <v>257</v>
      </c>
      <c r="K19" s="380">
        <v>0</v>
      </c>
      <c r="L19" s="379">
        <v>0</v>
      </c>
      <c r="M19" s="382">
        <f t="shared" si="6"/>
        <v>214</v>
      </c>
      <c r="N19" s="379">
        <v>257</v>
      </c>
      <c r="O19" s="380">
        <v>2</v>
      </c>
      <c r="P19" s="381">
        <f t="shared" ref="P19:P26" si="7">(N19-O19)</f>
        <v>255</v>
      </c>
      <c r="Q19" s="379">
        <f t="shared" si="1"/>
        <v>255</v>
      </c>
      <c r="R19" s="398">
        <v>17</v>
      </c>
      <c r="S19" s="398">
        <v>3</v>
      </c>
      <c r="T19" s="399">
        <f t="shared" si="4"/>
        <v>14</v>
      </c>
      <c r="U19" s="385">
        <f t="shared" si="5"/>
        <v>334</v>
      </c>
      <c r="V19" s="400">
        <f>SUM(Q19,U19)</f>
        <v>589</v>
      </c>
    </row>
    <row r="20" spans="1:22" ht="18" customHeight="1">
      <c r="A20" s="396">
        <v>17</v>
      </c>
      <c r="B20" s="401" t="s">
        <v>192</v>
      </c>
      <c r="C20" s="375">
        <v>1160</v>
      </c>
      <c r="D20" s="375">
        <v>1160</v>
      </c>
      <c r="E20" s="377">
        <v>0</v>
      </c>
      <c r="F20" s="378">
        <f t="shared" si="2"/>
        <v>1143</v>
      </c>
      <c r="G20" s="375">
        <v>203</v>
      </c>
      <c r="H20" s="379">
        <v>520</v>
      </c>
      <c r="I20" s="379">
        <v>505</v>
      </c>
      <c r="J20" s="379">
        <v>307</v>
      </c>
      <c r="K20" s="380">
        <v>0</v>
      </c>
      <c r="L20" s="379">
        <v>3</v>
      </c>
      <c r="M20" s="382">
        <f t="shared" si="6"/>
        <v>15</v>
      </c>
      <c r="N20" s="379">
        <v>305</v>
      </c>
      <c r="O20" s="380">
        <v>1</v>
      </c>
      <c r="P20" s="381">
        <f t="shared" si="7"/>
        <v>304</v>
      </c>
      <c r="Q20" s="379">
        <f t="shared" si="1"/>
        <v>304</v>
      </c>
      <c r="R20" s="398">
        <v>17</v>
      </c>
      <c r="S20" s="398">
        <v>4</v>
      </c>
      <c r="T20" s="399">
        <f t="shared" si="4"/>
        <v>13</v>
      </c>
      <c r="U20" s="385">
        <f t="shared" ref="U20:U26" si="8">SUM(G20,T20)</f>
        <v>216</v>
      </c>
      <c r="V20" s="400">
        <f>SUM(Q20,U20)</f>
        <v>520</v>
      </c>
    </row>
    <row r="21" spans="1:22" ht="18" customHeight="1">
      <c r="A21" s="396">
        <v>18</v>
      </c>
      <c r="B21" s="401" t="s">
        <v>193</v>
      </c>
      <c r="C21" s="375">
        <v>960</v>
      </c>
      <c r="D21" s="375">
        <v>960</v>
      </c>
      <c r="E21" s="377">
        <v>1</v>
      </c>
      <c r="F21" s="378">
        <f t="shared" si="2"/>
        <v>945</v>
      </c>
      <c r="G21" s="375">
        <v>194</v>
      </c>
      <c r="H21" s="379">
        <v>460</v>
      </c>
      <c r="I21" s="379">
        <v>396</v>
      </c>
      <c r="J21" s="379">
        <v>244</v>
      </c>
      <c r="K21" s="380">
        <v>0</v>
      </c>
      <c r="L21" s="379">
        <v>0</v>
      </c>
      <c r="M21" s="382">
        <f t="shared" si="6"/>
        <v>64</v>
      </c>
      <c r="N21" s="379">
        <v>244</v>
      </c>
      <c r="O21" s="381">
        <v>1</v>
      </c>
      <c r="P21" s="381">
        <f t="shared" si="7"/>
        <v>243</v>
      </c>
      <c r="Q21" s="379">
        <f t="shared" si="1"/>
        <v>243</v>
      </c>
      <c r="R21" s="398">
        <v>14</v>
      </c>
      <c r="S21" s="398">
        <v>1</v>
      </c>
      <c r="T21" s="399">
        <f t="shared" si="4"/>
        <v>13</v>
      </c>
      <c r="U21" s="385">
        <f t="shared" si="8"/>
        <v>207</v>
      </c>
      <c r="V21" s="400">
        <f>SUM(Q21,U21)</f>
        <v>450</v>
      </c>
    </row>
    <row r="22" spans="1:22" ht="18" customHeight="1">
      <c r="A22" s="396">
        <v>19</v>
      </c>
      <c r="B22" s="401" t="s">
        <v>194</v>
      </c>
      <c r="C22" s="375">
        <v>1360</v>
      </c>
      <c r="D22" s="375">
        <v>1310</v>
      </c>
      <c r="E22" s="377">
        <v>0</v>
      </c>
      <c r="F22" s="378">
        <f t="shared" si="2"/>
        <v>1278</v>
      </c>
      <c r="G22" s="375">
        <v>449</v>
      </c>
      <c r="H22" s="379">
        <v>655</v>
      </c>
      <c r="I22" s="379">
        <v>654</v>
      </c>
      <c r="J22" s="379">
        <v>506</v>
      </c>
      <c r="K22" s="380">
        <v>0</v>
      </c>
      <c r="L22" s="379">
        <v>1</v>
      </c>
      <c r="M22" s="382">
        <f t="shared" si="6"/>
        <v>1</v>
      </c>
      <c r="N22" s="379">
        <v>506</v>
      </c>
      <c r="O22" s="380">
        <v>0</v>
      </c>
      <c r="P22" s="381">
        <f t="shared" si="7"/>
        <v>506</v>
      </c>
      <c r="Q22" s="379">
        <f t="shared" si="1"/>
        <v>506</v>
      </c>
      <c r="R22" s="398">
        <v>32</v>
      </c>
      <c r="S22" s="398">
        <v>11</v>
      </c>
      <c r="T22" s="384">
        <f t="shared" ref="T22:T26" si="9">(R22-S22)</f>
        <v>21</v>
      </c>
      <c r="U22" s="385">
        <f t="shared" si="8"/>
        <v>470</v>
      </c>
      <c r="V22" s="400">
        <f>SUM(Q22,U22)</f>
        <v>976</v>
      </c>
    </row>
    <row r="23" spans="1:22" ht="18" customHeight="1">
      <c r="A23" s="396">
        <v>20</v>
      </c>
      <c r="B23" s="401" t="s">
        <v>195</v>
      </c>
      <c r="C23" s="375">
        <v>1510</v>
      </c>
      <c r="D23" s="375">
        <v>1510</v>
      </c>
      <c r="E23" s="377">
        <v>0</v>
      </c>
      <c r="F23" s="378">
        <f t="shared" si="2"/>
        <v>1488</v>
      </c>
      <c r="G23" s="375">
        <v>401</v>
      </c>
      <c r="H23" s="379">
        <v>730</v>
      </c>
      <c r="I23" s="379">
        <v>646</v>
      </c>
      <c r="J23" s="379">
        <v>434</v>
      </c>
      <c r="K23" s="380">
        <v>0</v>
      </c>
      <c r="L23" s="379">
        <v>3</v>
      </c>
      <c r="M23" s="382">
        <f t="shared" si="6"/>
        <v>84</v>
      </c>
      <c r="N23" s="379">
        <v>435</v>
      </c>
      <c r="O23" s="380">
        <v>0</v>
      </c>
      <c r="P23" s="381">
        <f t="shared" si="7"/>
        <v>435</v>
      </c>
      <c r="Q23" s="379">
        <f t="shared" si="1"/>
        <v>435</v>
      </c>
      <c r="R23" s="398">
        <v>22</v>
      </c>
      <c r="S23" s="398">
        <v>3</v>
      </c>
      <c r="T23" s="384">
        <f t="shared" si="9"/>
        <v>19</v>
      </c>
      <c r="U23" s="385">
        <f t="shared" si="8"/>
        <v>420</v>
      </c>
      <c r="V23" s="400">
        <f>SUM(Q23,U23)</f>
        <v>855</v>
      </c>
    </row>
    <row r="24" spans="1:22" ht="18" customHeight="1">
      <c r="A24" s="396">
        <v>21</v>
      </c>
      <c r="B24" s="401" t="s">
        <v>196</v>
      </c>
      <c r="C24" s="375">
        <v>510</v>
      </c>
      <c r="D24" s="375">
        <v>510</v>
      </c>
      <c r="E24" s="377">
        <v>0</v>
      </c>
      <c r="F24" s="378">
        <f t="shared" si="2"/>
        <v>490</v>
      </c>
      <c r="G24" s="375">
        <v>186</v>
      </c>
      <c r="H24" s="379">
        <v>260</v>
      </c>
      <c r="I24" s="379">
        <v>179</v>
      </c>
      <c r="J24" s="379">
        <v>106</v>
      </c>
      <c r="K24" s="380">
        <v>0</v>
      </c>
      <c r="L24" s="379">
        <v>0</v>
      </c>
      <c r="M24" s="382">
        <f t="shared" si="6"/>
        <v>81</v>
      </c>
      <c r="N24" s="379">
        <v>107</v>
      </c>
      <c r="O24" s="380">
        <v>0</v>
      </c>
      <c r="P24" s="381">
        <f t="shared" si="7"/>
        <v>107</v>
      </c>
      <c r="Q24" s="379">
        <f t="shared" si="1"/>
        <v>107</v>
      </c>
      <c r="R24" s="398">
        <v>20</v>
      </c>
      <c r="S24" s="398">
        <v>5</v>
      </c>
      <c r="T24" s="384">
        <f t="shared" si="9"/>
        <v>15</v>
      </c>
      <c r="U24" s="385">
        <f t="shared" si="8"/>
        <v>201</v>
      </c>
      <c r="V24" s="400">
        <f>SUM(Q24,U24)</f>
        <v>308</v>
      </c>
    </row>
    <row r="25" spans="1:22" ht="18" customHeight="1">
      <c r="A25" s="396">
        <v>22</v>
      </c>
      <c r="B25" s="401" t="s">
        <v>197</v>
      </c>
      <c r="C25" s="375">
        <v>560</v>
      </c>
      <c r="D25" s="375">
        <v>560</v>
      </c>
      <c r="E25" s="377">
        <v>0</v>
      </c>
      <c r="F25" s="378">
        <f t="shared" si="2"/>
        <v>554</v>
      </c>
      <c r="G25" s="375">
        <v>186</v>
      </c>
      <c r="H25" s="379">
        <v>260</v>
      </c>
      <c r="I25" s="379">
        <v>182</v>
      </c>
      <c r="J25" s="379">
        <v>127</v>
      </c>
      <c r="K25" s="380">
        <v>0</v>
      </c>
      <c r="L25" s="379">
        <v>0</v>
      </c>
      <c r="M25" s="382">
        <f t="shared" si="6"/>
        <v>78</v>
      </c>
      <c r="N25" s="379">
        <v>127</v>
      </c>
      <c r="O25" s="380">
        <v>0</v>
      </c>
      <c r="P25" s="381">
        <f t="shared" si="7"/>
        <v>127</v>
      </c>
      <c r="Q25" s="379">
        <f t="shared" si="1"/>
        <v>127</v>
      </c>
      <c r="R25" s="398">
        <v>6</v>
      </c>
      <c r="S25" s="398">
        <v>1</v>
      </c>
      <c r="T25" s="384">
        <f t="shared" si="9"/>
        <v>5</v>
      </c>
      <c r="U25" s="385">
        <f t="shared" si="8"/>
        <v>191</v>
      </c>
      <c r="V25" s="400">
        <f>SUM(Q25,U25)</f>
        <v>318</v>
      </c>
    </row>
    <row r="26" spans="1:22" ht="18" customHeight="1">
      <c r="A26" s="396">
        <v>23</v>
      </c>
      <c r="B26" s="401" t="s">
        <v>198</v>
      </c>
      <c r="C26" s="375">
        <v>710</v>
      </c>
      <c r="D26" s="375">
        <v>710</v>
      </c>
      <c r="E26" s="377">
        <v>0</v>
      </c>
      <c r="F26" s="378">
        <f t="shared" si="2"/>
        <v>703</v>
      </c>
      <c r="G26" s="375">
        <v>173</v>
      </c>
      <c r="H26" s="379">
        <v>310</v>
      </c>
      <c r="I26" s="379">
        <v>263</v>
      </c>
      <c r="J26" s="379">
        <v>178</v>
      </c>
      <c r="K26" s="380">
        <v>0</v>
      </c>
      <c r="L26" s="379">
        <v>1</v>
      </c>
      <c r="M26" s="382">
        <f t="shared" si="6"/>
        <v>47</v>
      </c>
      <c r="N26" s="379">
        <v>178</v>
      </c>
      <c r="O26" s="380">
        <v>0</v>
      </c>
      <c r="P26" s="381">
        <f t="shared" si="7"/>
        <v>178</v>
      </c>
      <c r="Q26" s="379">
        <f t="shared" si="1"/>
        <v>178</v>
      </c>
      <c r="R26" s="398">
        <v>7</v>
      </c>
      <c r="S26" s="398">
        <v>0</v>
      </c>
      <c r="T26" s="384">
        <f t="shared" si="9"/>
        <v>7</v>
      </c>
      <c r="U26" s="385">
        <f t="shared" si="8"/>
        <v>180</v>
      </c>
      <c r="V26" s="400">
        <f>SUM(Q26,U26)</f>
        <v>358</v>
      </c>
    </row>
    <row r="27" spans="1:22" ht="13.5" customHeight="1">
      <c r="A27" s="396"/>
      <c r="B27" s="372"/>
      <c r="C27" s="375"/>
      <c r="D27" s="375"/>
      <c r="E27" s="377"/>
      <c r="F27" s="375"/>
      <c r="G27" s="375"/>
      <c r="H27" s="379"/>
      <c r="I27" s="379"/>
      <c r="J27" s="379"/>
      <c r="K27" s="380"/>
      <c r="L27" s="379"/>
      <c r="M27" s="382"/>
      <c r="N27" s="379"/>
      <c r="O27" s="380"/>
      <c r="P27" s="379"/>
      <c r="Q27" s="379"/>
      <c r="R27" s="398"/>
      <c r="S27" s="398"/>
      <c r="T27" s="384"/>
      <c r="U27" s="402"/>
      <c r="V27" s="400"/>
    </row>
    <row r="28" spans="1:22" ht="18" customHeight="1">
      <c r="A28" s="396"/>
      <c r="B28" s="408" t="s">
        <v>98</v>
      </c>
      <c r="C28" s="375">
        <f>SUM(C4:C27)</f>
        <v>20910</v>
      </c>
      <c r="D28" s="375">
        <f>SUM(D4:D27)</f>
        <v>20840</v>
      </c>
      <c r="E28" s="377">
        <f>SUM(E4:E27)</f>
        <v>10</v>
      </c>
      <c r="F28" s="378">
        <f>(D28-E28-G28-R28)</f>
        <v>15180</v>
      </c>
      <c r="G28" s="375">
        <f>SUM(G4:G27)</f>
        <v>5274</v>
      </c>
      <c r="H28" s="379">
        <f>SUM(H4:H27)</f>
        <v>10380</v>
      </c>
      <c r="I28" s="379">
        <f>SUM(I4:I27)</f>
        <v>8658</v>
      </c>
      <c r="J28" s="379">
        <f>SUM(J4:J27)</f>
        <v>6135</v>
      </c>
      <c r="K28" s="380">
        <v>0</v>
      </c>
      <c r="L28" s="379">
        <f>SUM(L4:L27)</f>
        <v>29</v>
      </c>
      <c r="M28" s="382">
        <f>(H28-I28)</f>
        <v>1722</v>
      </c>
      <c r="N28" s="379">
        <f>SUM(N4:N27)</f>
        <v>6137</v>
      </c>
      <c r="O28" s="380">
        <f>SUM(O4:O27)</f>
        <v>11</v>
      </c>
      <c r="P28" s="379">
        <f>SUM(P4:P27)</f>
        <v>6126</v>
      </c>
      <c r="Q28" s="379">
        <f>SUM(Q4:Q27)</f>
        <v>6126</v>
      </c>
      <c r="R28" s="398">
        <f>SUM(R4:R27)</f>
        <v>376</v>
      </c>
      <c r="S28" s="398">
        <f>SUM(S4:S27)</f>
        <v>97</v>
      </c>
      <c r="T28" s="384">
        <f>SUM(T4:T27)</f>
        <v>266</v>
      </c>
      <c r="U28" s="385">
        <f>SUM(U4:U27)</f>
        <v>5553</v>
      </c>
      <c r="V28" s="386">
        <f>SUM(V4:V27)</f>
        <v>11679</v>
      </c>
    </row>
    <row r="29" spans="1:22" ht="22.5" customHeight="1">
      <c r="A29" s="396"/>
      <c r="B29" s="396"/>
      <c r="C29" s="375"/>
      <c r="D29" s="375"/>
      <c r="E29" s="377"/>
      <c r="F29" s="375"/>
      <c r="G29" s="375"/>
      <c r="H29" s="379"/>
      <c r="I29" s="379"/>
      <c r="J29" s="379"/>
      <c r="K29" s="380"/>
      <c r="L29" s="380"/>
      <c r="M29" s="380"/>
      <c r="N29" s="379"/>
      <c r="O29" s="380"/>
      <c r="P29" s="379" t="s">
        <v>202</v>
      </c>
      <c r="Q29" s="403"/>
      <c r="R29" s="398"/>
      <c r="S29" s="398"/>
      <c r="T29" s="399"/>
      <c r="U29" s="402"/>
      <c r="V29" s="400"/>
    </row>
    <row r="30" spans="1:22">
      <c r="A30" s="358"/>
      <c r="B30" s="332"/>
      <c r="C30" s="338"/>
      <c r="D30" s="338"/>
      <c r="E30" s="338"/>
      <c r="F30" s="338"/>
      <c r="G30" s="338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54"/>
      <c r="S30" s="354"/>
      <c r="T30" s="354"/>
      <c r="U30" s="332"/>
      <c r="V30" s="332"/>
    </row>
    <row r="31" spans="1:22">
      <c r="A31" s="358"/>
      <c r="B31" s="332"/>
      <c r="C31" s="338"/>
      <c r="D31" s="338"/>
      <c r="E31" s="338"/>
      <c r="F31" s="338"/>
      <c r="G31" s="338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54"/>
      <c r="S31" s="354"/>
      <c r="T31" s="354"/>
      <c r="U31" s="332"/>
      <c r="V31" s="332"/>
    </row>
    <row r="32" spans="1:22" ht="15.75">
      <c r="A32" s="358"/>
      <c r="B32" s="332"/>
      <c r="C32" s="338"/>
      <c r="D32" s="338"/>
      <c r="E32" s="338"/>
      <c r="F32" s="338"/>
      <c r="G32" s="338"/>
      <c r="H32" s="336"/>
      <c r="I32" s="336"/>
      <c r="J32" s="336"/>
      <c r="K32" s="336"/>
      <c r="L32" s="336"/>
      <c r="M32" s="336"/>
      <c r="N32" s="336"/>
      <c r="O32" s="336"/>
      <c r="P32" s="349"/>
      <c r="Q32" s="336"/>
      <c r="R32" s="354"/>
      <c r="S32" s="354"/>
      <c r="T32" s="354"/>
      <c r="U32" s="332"/>
      <c r="V32" s="332"/>
    </row>
    <row r="33" spans="6:19" ht="15.75">
      <c r="L33" s="350"/>
    </row>
    <row r="34" spans="6:19" ht="15.75">
      <c r="O34" s="351"/>
      <c r="P34" s="352"/>
    </row>
    <row r="35" spans="6:19" ht="15">
      <c r="H35" s="353"/>
      <c r="O35" s="352"/>
      <c r="P35" s="352"/>
    </row>
    <row r="36" spans="6:19" ht="15.75">
      <c r="G36" s="341"/>
      <c r="S36" s="357"/>
    </row>
    <row r="38" spans="6:19" ht="15">
      <c r="F38" s="342"/>
    </row>
  </sheetData>
  <mergeCells count="1">
    <mergeCell ref="C2:G2"/>
  </mergeCells>
  <phoneticPr fontId="11" type="noConversion"/>
  <pageMargins left="0.75" right="0.75" top="1.72" bottom="1" header="0.5" footer="0.5"/>
  <pageSetup paperSize="5" scale="62" orientation="landscape" r:id="rId1"/>
  <headerFooter alignWithMargins="0">
    <oddHeader>&amp;C&amp;"Arial,Bold"&amp;12&amp;G
COCHISE COUNTY 
PRESIDENTIAL PREFERENCE ELECTION
FEBRUARY 28, 2012
BALLOT AUDIT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Receiving Board</vt:lpstr>
      <vt:lpstr>Election nite</vt:lpstr>
      <vt:lpstr>PC BALLOTS</vt:lpstr>
      <vt:lpstr>Provisional Report</vt:lpstr>
      <vt:lpstr>EARLY DROPPED OFF</vt:lpstr>
      <vt:lpstr>Ballot Report</vt:lpstr>
      <vt:lpstr>Sheet1</vt:lpstr>
      <vt:lpstr>'Ballot Report'!Print_Area</vt:lpstr>
      <vt:lpstr>'EARLY DROPPED OFF'!Print_Area</vt:lpstr>
      <vt:lpstr>'Election nite'!Print_Area</vt:lpstr>
      <vt:lpstr>'PC BALLOTS'!Print_Area</vt:lpstr>
      <vt:lpstr>'Provisional Report'!Print_Area</vt:lpstr>
    </vt:vector>
  </TitlesOfParts>
  <Company>Cochise County Information Technologies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mdomann</dc:creator>
  <cp:lastModifiedBy>jsimmons</cp:lastModifiedBy>
  <cp:lastPrinted>2012-03-07T16:41:02Z</cp:lastPrinted>
  <dcterms:created xsi:type="dcterms:W3CDTF">2011-02-14T18:38:06Z</dcterms:created>
  <dcterms:modified xsi:type="dcterms:W3CDTF">2012-03-07T16:41:58Z</dcterms:modified>
</cp:coreProperties>
</file>