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Dude Hill" sheetId="2" r:id="rId1"/>
  </sheets>
  <definedNames>
    <definedName name="_xlnm.Print_Area" localSheetId="0">'Dude Hill'!$B$1:$H$38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G22"/>
  <c r="G21"/>
  <c r="G20"/>
  <c r="G19"/>
  <c r="G18"/>
  <c r="D28"/>
  <c r="D30"/>
  <c r="F30" s="1"/>
  <c r="D36"/>
  <c r="H34"/>
  <c r="G23"/>
  <c r="H35" s="1"/>
  <c r="H36" s="1"/>
  <c r="D35"/>
  <c r="D37"/>
  <c r="G24" l="1"/>
</calcChain>
</file>

<file path=xl/sharedStrings.xml><?xml version="1.0" encoding="utf-8"?>
<sst xmlns="http://schemas.openxmlformats.org/spreadsheetml/2006/main" count="61" uniqueCount="52">
  <si>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</si>
  <si>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</si>
  <si>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</si>
  <si>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</si>
  <si>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</si>
  <si>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</si>
  <si>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</si>
  <si>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</si>
  <si>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</si>
  <si>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</si>
  <si>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Turnouts (Asphalt, Concrete, Pavement) (PBS-2)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</si>
  <si>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</si>
  <si>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</si>
  <si>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</si>
  <si>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</si>
  <si>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</si>
  <si>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</si>
  <si>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</si>
  <si>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</si>
  <si>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</si>
  <si>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</si>
  <si>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</si>
  <si>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</si>
  <si>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</si>
  <si>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</si>
  <si>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</si>
  <si>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Temp Sedmt Cont Fence (Remove)</t>
  </si>
  <si>
    <t>Flex Base (RD DEL) TY "E" GR4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</si>
  <si>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</si>
  <si>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</si>
  <si>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</si>
  <si>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</si>
  <si>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</si>
  <si>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15" ADS Corrugate Pipe</t>
  </si>
  <si>
    <t>Total Allocation and Transfer</t>
  </si>
  <si>
    <t>Drainage Cost:</t>
  </si>
  <si>
    <t>18" RCP Culvert Pipe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</si>
  <si>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</si>
  <si>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</si>
  <si>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</si>
  <si>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</si>
  <si>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</si>
  <si>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</si>
  <si>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</si>
  <si>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</si>
  <si>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</si>
  <si>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</si>
  <si>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Reworking BS Material (DC) (TY D Cl2)</t>
  </si>
  <si>
    <t>Type III Barricade</t>
  </si>
  <si>
    <t>MO</t>
  </si>
  <si>
    <t>Relocate Mail Boxes</t>
  </si>
  <si>
    <t>Lump Sum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</si>
</sst>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0" fontId="0" fillId="0" borderId="2" xfId="0" applyFill="1" applyBorder="1" applyAlignment="1">
      <alignment horizontal="left"/>
    </xf>
    <xf numFmtId="0" fontId="0" fillId="0" borderId="21" xfId="0" applyFill="1" applyBorder="1"/>
    <xf numFmtId="0" fontId="0" fillId="0" borderId="2" xfId="0" applyFill="1" applyBorder="1" applyAlignment="1">
      <alignment horizontal="center"/>
    </xf>
    <xf numFmtId="0" fontId="0" fillId="0" borderId="10" xfId="0" applyBorder="1" applyAlignment="1"/>
    <xf numFmtId="0" fontId="0" fillId="0" borderId="22" xfId="0" applyBorder="1" applyAlignment="1"/>
    <xf numFmtId="164" fontId="4" fillId="0" borderId="23" xfId="0" applyNumberFormat="1" applyFon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>
      <alignment horizontal="right"/>
    </xf>
    <xf numFmtId="0" fontId="0" fillId="0" borderId="32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123825</xdr:rowOff>
    </xdr:from>
    <xdr:to>
      <xdr:col>5</xdr:col>
      <xdr:colOff>552450</xdr:colOff>
      <xdr:row>22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181475" y="404812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23</xdr:row>
      <xdr:rowOff>114300</xdr:rowOff>
    </xdr:from>
    <xdr:to>
      <xdr:col>6</xdr:col>
      <xdr:colOff>47625</xdr:colOff>
      <xdr:row>23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00525" y="420052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123825</xdr:colOff>
      <xdr:row>14</xdr:row>
      <xdr:rowOff>76200</xdr:rowOff>
    </xdr:from>
    <xdr:to>
      <xdr:col>5</xdr:col>
      <xdr:colOff>695325</xdr:colOff>
      <xdr:row>14</xdr:row>
      <xdr:rowOff>114300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305300" y="2686050"/>
          <a:ext cx="200977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22" workbookViewId="0">
      <selection activeCell="H40" sqref="H40"/>
    </sheetView>
  </sheetViews>
  <sheetFormatPr defaultRowHeight="12.75"/>
  <cols>
    <col min="1" max="1" width="5.28515625" customWidth="1"/>
    <col min="2" max="2" width="7.42578125" customWidth="1"/>
    <col min="3" max="3" width="50" customWidth="1"/>
    <col min="4" max="4" width="12.42578125" bestFit="1" customWidth="1"/>
    <col min="6" max="6" width="11.42578125" bestFit="1" customWidth="1"/>
    <col min="7" max="7" width="14.85546875" customWidth="1"/>
    <col min="8" max="8" width="11.7109375" customWidth="1"/>
  </cols>
  <sheetData>
    <row r="1" spans="1:7" ht="39" thickBot="1">
      <c r="A1" s="1" t="s">
        <v>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3">
        <v>100</v>
      </c>
      <c r="C4" s="2" t="s">
        <v>23</v>
      </c>
      <c r="D4" s="3">
        <v>6.45</v>
      </c>
      <c r="E4" s="3" t="s">
        <v>6</v>
      </c>
      <c r="F4" s="4">
        <v>550</v>
      </c>
      <c r="G4" s="4">
        <f t="shared" ref="G4:G14" si="0">F4*D4</f>
        <v>3547.5</v>
      </c>
    </row>
    <row r="5" spans="1:7">
      <c r="A5" s="2">
        <v>2</v>
      </c>
      <c r="B5" s="3">
        <v>247</v>
      </c>
      <c r="C5" s="2" t="s">
        <v>27</v>
      </c>
      <c r="D5" s="3">
        <v>2007</v>
      </c>
      <c r="E5" s="3" t="s">
        <v>11</v>
      </c>
      <c r="F5" s="4">
        <v>8</v>
      </c>
      <c r="G5" s="4">
        <f t="shared" si="0"/>
        <v>16056</v>
      </c>
    </row>
    <row r="6" spans="1:7">
      <c r="A6" s="2">
        <v>3</v>
      </c>
      <c r="B6" s="3">
        <v>251</v>
      </c>
      <c r="C6" s="2" t="s">
        <v>47</v>
      </c>
      <c r="D6" s="3">
        <v>2007</v>
      </c>
      <c r="E6" s="3" t="s">
        <v>12</v>
      </c>
      <c r="F6" s="4">
        <v>2</v>
      </c>
      <c r="G6" s="4">
        <f t="shared" si="0"/>
        <v>4014</v>
      </c>
    </row>
    <row r="7" spans="1:7">
      <c r="A7" s="2">
        <v>4</v>
      </c>
      <c r="B7" s="3">
        <v>310</v>
      </c>
      <c r="C7" s="2" t="s">
        <v>24</v>
      </c>
      <c r="D7" s="3">
        <v>400</v>
      </c>
      <c r="E7" s="3" t="s">
        <v>7</v>
      </c>
      <c r="F7" s="4">
        <v>5</v>
      </c>
      <c r="G7" s="4">
        <f t="shared" si="0"/>
        <v>2000</v>
      </c>
    </row>
    <row r="8" spans="1:7">
      <c r="A8" s="2">
        <v>5</v>
      </c>
      <c r="B8" s="3">
        <v>340</v>
      </c>
      <c r="C8" s="2" t="s">
        <v>25</v>
      </c>
      <c r="D8" s="3">
        <v>1720</v>
      </c>
      <c r="E8" s="3" t="s">
        <v>12</v>
      </c>
      <c r="F8" s="4">
        <v>8.5</v>
      </c>
      <c r="G8" s="4">
        <f t="shared" si="0"/>
        <v>14620</v>
      </c>
    </row>
    <row r="9" spans="1:7">
      <c r="A9" s="2">
        <v>6</v>
      </c>
      <c r="B9" s="3">
        <v>502</v>
      </c>
      <c r="C9" s="2" t="s">
        <v>9</v>
      </c>
      <c r="D9" s="3">
        <v>3</v>
      </c>
      <c r="E9" s="3" t="s">
        <v>49</v>
      </c>
      <c r="F9" s="4">
        <v>700</v>
      </c>
      <c r="G9" s="4">
        <f t="shared" si="0"/>
        <v>2100</v>
      </c>
    </row>
    <row r="10" spans="1:7">
      <c r="A10" s="2">
        <v>7</v>
      </c>
      <c r="B10" s="3">
        <v>502</v>
      </c>
      <c r="C10" s="2" t="s">
        <v>48</v>
      </c>
      <c r="D10" s="3">
        <v>1</v>
      </c>
      <c r="E10" s="3" t="s">
        <v>18</v>
      </c>
      <c r="F10" s="4">
        <v>550</v>
      </c>
      <c r="G10" s="4">
        <f t="shared" si="0"/>
        <v>550</v>
      </c>
    </row>
    <row r="11" spans="1:7">
      <c r="A11" s="2">
        <v>8</v>
      </c>
      <c r="B11" s="5">
        <v>530</v>
      </c>
      <c r="C11" s="15" t="s">
        <v>10</v>
      </c>
      <c r="D11" s="5">
        <v>30</v>
      </c>
      <c r="E11" s="5" t="s">
        <v>12</v>
      </c>
      <c r="F11" s="16">
        <v>18</v>
      </c>
      <c r="G11" s="4">
        <f t="shared" si="0"/>
        <v>540</v>
      </c>
    </row>
    <row r="12" spans="1:7">
      <c r="A12" s="2">
        <v>9</v>
      </c>
      <c r="B12" s="5">
        <v>5249</v>
      </c>
      <c r="C12" s="15" t="s">
        <v>38</v>
      </c>
      <c r="D12" s="19">
        <v>210</v>
      </c>
      <c r="E12" s="5" t="s">
        <v>13</v>
      </c>
      <c r="F12" s="20">
        <v>5</v>
      </c>
      <c r="G12" s="4">
        <f t="shared" si="0"/>
        <v>1050</v>
      </c>
    </row>
    <row r="13" spans="1:7">
      <c r="A13" s="2">
        <v>10</v>
      </c>
      <c r="B13" s="5">
        <v>5249</v>
      </c>
      <c r="C13" s="15" t="s">
        <v>26</v>
      </c>
      <c r="D13" s="19">
        <v>210</v>
      </c>
      <c r="E13" s="5" t="s">
        <v>13</v>
      </c>
      <c r="F13" s="20">
        <v>2</v>
      </c>
      <c r="G13" s="4">
        <f t="shared" si="0"/>
        <v>420</v>
      </c>
    </row>
    <row r="14" spans="1:7">
      <c r="A14" s="49">
        <v>11</v>
      </c>
      <c r="B14" s="50"/>
      <c r="C14" s="48" t="s">
        <v>50</v>
      </c>
      <c r="D14" s="7">
        <v>1</v>
      </c>
      <c r="E14" s="7" t="s">
        <v>51</v>
      </c>
      <c r="F14" s="9">
        <v>250</v>
      </c>
      <c r="G14" s="4">
        <f t="shared" si="0"/>
        <v>250</v>
      </c>
    </row>
    <row r="15" spans="1:7">
      <c r="B15" s="6"/>
      <c r="C15" s="11" t="s">
        <v>14</v>
      </c>
      <c r="D15" s="7"/>
      <c r="E15" s="8"/>
      <c r="F15" s="9"/>
      <c r="G15" s="13">
        <f>SUM(G4:G14)</f>
        <v>45147.5</v>
      </c>
    </row>
    <row r="16" spans="1:7" ht="13.5" thickBot="1">
      <c r="B16" s="8"/>
      <c r="C16" s="17"/>
      <c r="D16" s="7"/>
      <c r="E16" s="8"/>
      <c r="F16" s="9"/>
      <c r="G16" s="10"/>
    </row>
    <row r="17" spans="1:8" ht="13.5" thickTop="1">
      <c r="A17" s="31"/>
      <c r="B17" s="59" t="s">
        <v>15</v>
      </c>
      <c r="C17" s="60"/>
      <c r="D17" s="60"/>
      <c r="E17" s="60"/>
      <c r="F17" s="60"/>
      <c r="G17" s="61"/>
    </row>
    <row r="18" spans="1:8">
      <c r="A18" s="2">
        <v>1</v>
      </c>
      <c r="B18" s="5">
        <v>530</v>
      </c>
      <c r="C18" s="15" t="s">
        <v>16</v>
      </c>
      <c r="D18" s="3">
        <v>314</v>
      </c>
      <c r="E18" s="3" t="s">
        <v>12</v>
      </c>
      <c r="F18" s="4">
        <v>17</v>
      </c>
      <c r="G18" s="4">
        <f>F18*D18</f>
        <v>5338</v>
      </c>
    </row>
    <row r="19" spans="1:8">
      <c r="A19" s="2">
        <v>2</v>
      </c>
      <c r="B19" s="5">
        <v>530</v>
      </c>
      <c r="C19" s="15" t="s">
        <v>17</v>
      </c>
      <c r="D19" s="3">
        <v>142</v>
      </c>
      <c r="E19" s="3" t="s">
        <v>12</v>
      </c>
      <c r="F19" s="4">
        <v>28</v>
      </c>
      <c r="G19" s="4">
        <f>F19*D19</f>
        <v>3976</v>
      </c>
    </row>
    <row r="20" spans="1:8">
      <c r="A20" s="2">
        <v>3</v>
      </c>
      <c r="B20" s="5">
        <v>556</v>
      </c>
      <c r="C20" s="15" t="s">
        <v>33</v>
      </c>
      <c r="D20" s="3">
        <v>425</v>
      </c>
      <c r="E20" s="3" t="s">
        <v>13</v>
      </c>
      <c r="F20" s="4">
        <v>18</v>
      </c>
      <c r="G20" s="4">
        <f>F20*D20</f>
        <v>7650</v>
      </c>
    </row>
    <row r="21" spans="1:8">
      <c r="A21" s="2">
        <v>4</v>
      </c>
      <c r="B21" s="5">
        <v>556</v>
      </c>
      <c r="C21" s="15" t="s">
        <v>36</v>
      </c>
      <c r="D21" s="3">
        <v>70</v>
      </c>
      <c r="E21" s="3" t="s">
        <v>13</v>
      </c>
      <c r="F21" s="4">
        <v>20</v>
      </c>
      <c r="G21" s="4">
        <f>F21*D21</f>
        <v>1400</v>
      </c>
    </row>
    <row r="22" spans="1:8">
      <c r="A22" s="2">
        <v>5</v>
      </c>
      <c r="B22" s="5">
        <v>556</v>
      </c>
      <c r="C22" s="15" t="s">
        <v>37</v>
      </c>
      <c r="D22" s="3">
        <v>2</v>
      </c>
      <c r="E22" s="3" t="s">
        <v>18</v>
      </c>
      <c r="F22" s="4">
        <v>750</v>
      </c>
      <c r="G22" s="4">
        <f>F22*D22</f>
        <v>1500</v>
      </c>
    </row>
    <row r="23" spans="1:8">
      <c r="B23" s="8"/>
      <c r="C23" s="18" t="s">
        <v>19</v>
      </c>
      <c r="G23" s="12">
        <f>SUM(G18:G22)</f>
        <v>19864</v>
      </c>
    </row>
    <row r="24" spans="1:8">
      <c r="B24" s="8"/>
      <c r="C24" s="18" t="s">
        <v>20</v>
      </c>
      <c r="G24" s="12">
        <f>G15+G23</f>
        <v>65011.5</v>
      </c>
    </row>
    <row r="25" spans="1:8" ht="13.5" thickBot="1">
      <c r="B25" s="8"/>
      <c r="C25" s="18"/>
      <c r="G25" s="12"/>
    </row>
    <row r="26" spans="1:8" ht="13.5" thickTop="1">
      <c r="B26" s="8"/>
      <c r="C26" s="21" t="s">
        <v>39</v>
      </c>
      <c r="D26" s="22">
        <v>640</v>
      </c>
      <c r="G26" s="12"/>
    </row>
    <row r="27" spans="1:8">
      <c r="B27" s="8"/>
      <c r="C27" s="23" t="s">
        <v>40</v>
      </c>
      <c r="D27" s="24">
        <v>94.7</v>
      </c>
      <c r="G27" s="12"/>
    </row>
    <row r="28" spans="1:8">
      <c r="B28" s="8"/>
      <c r="C28" s="30" t="s">
        <v>44</v>
      </c>
      <c r="D28" s="25">
        <f>D26*D27</f>
        <v>60608</v>
      </c>
      <c r="G28" s="12"/>
    </row>
    <row r="29" spans="1:8">
      <c r="B29" s="8"/>
      <c r="C29" s="26" t="s">
        <v>42</v>
      </c>
      <c r="D29" s="27">
        <v>60000</v>
      </c>
    </row>
    <row r="30" spans="1:8" ht="13.5" thickBot="1">
      <c r="B30" s="8"/>
      <c r="C30" s="28" t="s">
        <v>41</v>
      </c>
      <c r="D30" s="29">
        <f>IF((D28-D29&lt;0),"Inc. Not Allowed",D28-D29)</f>
        <v>608</v>
      </c>
      <c r="E30" s="32" t="s">
        <v>46</v>
      </c>
      <c r="F30" s="33">
        <f>IF(D30="Inc. Not Allowed",0,D29*0.25)</f>
        <v>15000</v>
      </c>
    </row>
    <row r="31" spans="1:8" ht="14.25" thickTop="1" thickBot="1">
      <c r="B31" s="8"/>
      <c r="C31" s="7"/>
    </row>
    <row r="32" spans="1:8" ht="13.5" thickTop="1">
      <c r="B32" s="14"/>
      <c r="C32" s="34" t="s">
        <v>43</v>
      </c>
      <c r="D32" s="35">
        <v>46286.09</v>
      </c>
      <c r="E32" s="14"/>
      <c r="F32" s="62" t="s">
        <v>21</v>
      </c>
      <c r="G32" s="63"/>
      <c r="H32" s="42">
        <v>28335</v>
      </c>
    </row>
    <row r="33" spans="2:8">
      <c r="B33" s="14"/>
      <c r="C33" s="36" t="s">
        <v>30</v>
      </c>
      <c r="D33" s="37">
        <v>0</v>
      </c>
      <c r="E33" s="14"/>
      <c r="F33" s="43" t="s">
        <v>29</v>
      </c>
      <c r="G33" s="14"/>
      <c r="H33" s="44"/>
    </row>
    <row r="34" spans="2:8">
      <c r="B34" s="14"/>
      <c r="C34" s="36" t="s">
        <v>32</v>
      </c>
      <c r="D34" s="37">
        <v>0</v>
      </c>
      <c r="E34" s="14"/>
      <c r="F34" s="64" t="s">
        <v>34</v>
      </c>
      <c r="G34" s="65"/>
      <c r="H34" s="45">
        <f>H32+H33</f>
        <v>28335</v>
      </c>
    </row>
    <row r="35" spans="2:8">
      <c r="B35" s="14"/>
      <c r="C35" s="36" t="s">
        <v>28</v>
      </c>
      <c r="D35" s="38">
        <f>SUM(D32:D34)</f>
        <v>46286.09</v>
      </c>
      <c r="E35" s="14"/>
      <c r="F35" s="43"/>
      <c r="G35" s="14" t="s">
        <v>35</v>
      </c>
      <c r="H35" s="46">
        <f>G23</f>
        <v>19864</v>
      </c>
    </row>
    <row r="36" spans="2:8" ht="13.5" thickBot="1">
      <c r="B36" s="14"/>
      <c r="C36" s="36" t="s">
        <v>31</v>
      </c>
      <c r="D36" s="39">
        <f>G15</f>
        <v>45147.5</v>
      </c>
      <c r="E36" s="14"/>
      <c r="F36" s="53" t="s">
        <v>22</v>
      </c>
      <c r="G36" s="54"/>
      <c r="H36" s="47">
        <f>H34-H35</f>
        <v>8471</v>
      </c>
    </row>
    <row r="37" spans="2:8" ht="14.25" thickTop="1" thickBot="1">
      <c r="B37" s="14"/>
      <c r="C37" s="40" t="s">
        <v>22</v>
      </c>
      <c r="D37" s="41">
        <f>D35-D36</f>
        <v>1138.5899999999965</v>
      </c>
      <c r="E37" s="14"/>
      <c r="F37" s="10"/>
      <c r="G37" s="10"/>
    </row>
    <row r="38" spans="2:8" ht="13.5" thickTop="1">
      <c r="B38" s="14"/>
      <c r="E38" s="14"/>
      <c r="F38" s="14"/>
      <c r="G38" s="10"/>
    </row>
    <row r="39" spans="2:8">
      <c r="B39" s="14"/>
      <c r="C39" s="14"/>
      <c r="D39" s="14"/>
      <c r="E39" s="14"/>
      <c r="F39" s="14"/>
      <c r="G39" s="10"/>
    </row>
  </sheetData>
  <mergeCells count="6">
    <mergeCell ref="A2:A3"/>
    <mergeCell ref="F36:G36"/>
    <mergeCell ref="B2:G3"/>
    <mergeCell ref="B17:G17"/>
    <mergeCell ref="F32:G32"/>
    <mergeCell ref="F34:G34"/>
  </mergeCells>
  <phoneticPr fontId="2" type="noConversion"/>
  <pageMargins left="0.44" right="0.45" top="1.25" bottom="0.44" header="0.32" footer="0.26"/>
  <pageSetup orientation="landscape" horizontalDpi="4294967293" r:id="rId1"/>
  <headerFooter alignWithMargins="0">
    <oddHeader>&amp;CDude Hill Subdivision
CSJ: 3C1080234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Dude Hill</vt:lpstr>
      <vt:lpstr>'Dude Hill'!Print_Area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2011-03-09T14:42:59Z</cp:lastPrinted>
  <dcterms:created xsi:type="dcterms:W3CDTF">2007-03-06T21:36:06Z</dcterms:created>
  <dcterms:modified xsi:type="dcterms:W3CDTF">2011-03-09T14:43:21Z</dcterms:modified>
</cp:coreProperties>
</file>