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20" windowHeight="8070"/>
  </bookViews>
  <sheets>
    <sheet name="FY 11 Match" sheetId="5" r:id="rId1"/>
    <sheet name="Sheet2" sheetId="2" r:id="rId2"/>
    <sheet name="Sheet3" sheetId="3" r:id="rId3"/>
  </sheets>
  <definedNames>
    <definedName name="_xlnm.Print_Area" localSheetId="0">'FY 11 Match'!$A$1:$M$40</definedName>
  </definedNames>
  <calcPr calcId="144525"/>
</workbook>
</file>

<file path=xl/calcChain.xml><?xml version="1.0" encoding="utf-8"?>
<calcChain xmlns="http://schemas.openxmlformats.org/spreadsheetml/2006/main">
  <c r="E8" i="5" l="1"/>
  <c r="I20" i="5"/>
  <c r="C21" i="5" s="1"/>
  <c r="I17" i="5"/>
  <c r="G18" i="5" s="1"/>
  <c r="I12" i="5"/>
  <c r="E25" i="5" s="1"/>
  <c r="E21" i="5" l="1"/>
  <c r="I21" i="5" s="1"/>
  <c r="E18" i="5"/>
  <c r="C25" i="5"/>
  <c r="I25" i="5" s="1"/>
  <c r="C18" i="5"/>
  <c r="I18" i="5" s="1"/>
  <c r="I9" i="5"/>
  <c r="C5" i="5" l="1"/>
  <c r="E10" i="5"/>
  <c r="G6" i="5"/>
  <c r="I6" i="5" s="1"/>
  <c r="G7" i="5"/>
  <c r="I7" i="5" s="1"/>
  <c r="G5" i="5"/>
  <c r="I5" i="5" l="1"/>
  <c r="I8" i="5" s="1"/>
  <c r="G8" i="5"/>
  <c r="C8" i="5"/>
  <c r="C10" i="5" s="1"/>
  <c r="I10" i="5"/>
  <c r="C24" i="5" s="1"/>
  <c r="G10" i="5"/>
  <c r="E24" i="5" l="1"/>
  <c r="E26" i="5" s="1"/>
  <c r="G24" i="5"/>
  <c r="G26" i="5" s="1"/>
  <c r="I13" i="5"/>
  <c r="I24" i="5" l="1"/>
  <c r="C26" i="5"/>
  <c r="I26" i="5" s="1"/>
</calcChain>
</file>

<file path=xl/sharedStrings.xml><?xml version="1.0" encoding="utf-8"?>
<sst xmlns="http://schemas.openxmlformats.org/spreadsheetml/2006/main" count="28" uniqueCount="27">
  <si>
    <t>LESS: NGM</t>
  </si>
  <si>
    <t>BASIS</t>
  </si>
  <si>
    <t>MATCH</t>
  </si>
  <si>
    <t>TROPICAL TEXAS BEHAVIORAL HEALTH</t>
  </si>
  <si>
    <t>DESCRIPTION</t>
  </si>
  <si>
    <t>FY 11 LOCAL MATCH - ALLOCATION</t>
  </si>
  <si>
    <t>General Revenue/Block Grant</t>
  </si>
  <si>
    <t>Hidalgo County</t>
  </si>
  <si>
    <t>Cameron County</t>
  </si>
  <si>
    <t>Willacy County</t>
  </si>
  <si>
    <t>Total</t>
  </si>
  <si>
    <t>Percent of Total</t>
  </si>
  <si>
    <t>Mental Health - Adult</t>
  </si>
  <si>
    <t>Mental Health - Children</t>
  </si>
  <si>
    <t>Subtotal Mental Health</t>
  </si>
  <si>
    <t>Mental Health Crisis</t>
  </si>
  <si>
    <t>US Cenus 2004-2009</t>
  </si>
  <si>
    <t>Psychiatric Emergency Services</t>
  </si>
  <si>
    <t>Total Requiring Local Match</t>
  </si>
  <si>
    <t>Local Match Required at 5% of basis</t>
  </si>
  <si>
    <t>PESC Match Required at 25% of basis</t>
  </si>
  <si>
    <t>Total by County</t>
  </si>
  <si>
    <t>Total Local Match Required</t>
  </si>
  <si>
    <t>FY 2010 Unduplicated Crisis Clients</t>
  </si>
  <si>
    <t>Basis for Local Match</t>
  </si>
  <si>
    <t>Amounts Invoiced</t>
  </si>
  <si>
    <t>Intellectual Development Disorder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</si>
</sst>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37" fontId="0" fillId="0" borderId="0" xfId="0" applyNumberFormat="1"/>
    <xf numFmtId="3" fontId="0" fillId="0" borderId="0" xfId="0" applyNumberFormat="1"/>
    <xf numFmtId="0" fontId="1" fillId="0" borderId="0" xfId="0" applyFont="1"/>
    <xf numFmtId="9" fontId="0" fillId="0" borderId="0" xfId="0" applyNumberFormat="1"/>
    <xf numFmtId="0" fontId="1" fillId="0" borderId="0" xfId="0" applyFont="1" applyAlignment="1">
      <alignment horizontal="center"/>
    </xf>
    <xf numFmtId="37" fontId="0" fillId="0" borderId="0" xfId="0" applyNumberFormat="1" applyBorder="1"/>
    <xf numFmtId="0" fontId="1" fillId="0" borderId="0" xfId="0" applyFont="1" applyAlignment="1">
      <alignment vertical="center" wrapText="1"/>
    </xf>
    <xf numFmtId="43" fontId="0" fillId="0" borderId="0" xfId="1" applyFont="1"/>
    <xf numFmtId="37" fontId="0" fillId="0" borderId="1" xfId="0" applyNumberFormat="1" applyBorder="1"/>
    <xf numFmtId="9" fontId="0" fillId="0" borderId="0" xfId="2" applyFont="1"/>
    <xf numFmtId="9" fontId="0" fillId="0" borderId="0" xfId="2" applyNumberFormat="1" applyFont="1"/>
    <xf numFmtId="164" fontId="0" fillId="0" borderId="0" xfId="1" applyNumberFormat="1" applyFont="1"/>
    <xf numFmtId="37" fontId="0" fillId="0" borderId="0" xfId="1" applyNumberFormat="1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5" fontId="1" fillId="0" borderId="2" xfId="0" applyNumberFormat="1" applyFont="1" applyBorder="1"/>
    <xf numFmtId="5" fontId="1" fillId="0" borderId="0" xfId="0" applyNumberFormat="1" applyFont="1"/>
    <xf numFmtId="5" fontId="0" fillId="0" borderId="0" xfId="0" applyNumberFormat="1" applyBorder="1"/>
    <xf numFmtId="5" fontId="0" fillId="0" borderId="2" xfId="0" applyNumberFormat="1" applyBorder="1"/>
    <xf numFmtId="0" fontId="4" fillId="0" borderId="0" xfId="0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workbookViewId="0">
      <selection activeCell="A11" sqref="A11"/>
    </sheetView>
  </sheetViews>
  <sheetFormatPr defaultRowHeight="15" x14ac:dyDescent="0.25"/>
  <cols>
    <col min="1" max="1" width="35.28515625" bestFit="1" customWidth="1"/>
    <col min="2" max="2" width="2.7109375" customWidth="1"/>
    <col min="3" max="3" width="15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11.7109375" customWidth="1"/>
    <col min="11" max="11" width="13.28515625" style="8" bestFit="1" customWidth="1"/>
    <col min="12" max="12" width="10" customWidth="1"/>
  </cols>
  <sheetData>
    <row r="1" spans="1:10" ht="18.75" x14ac:dyDescent="0.3">
      <c r="A1" s="26" t="s">
        <v>3</v>
      </c>
      <c r="B1" s="26"/>
      <c r="C1" s="26"/>
      <c r="D1" s="26"/>
      <c r="E1" s="26"/>
      <c r="F1" s="26"/>
      <c r="G1" s="26"/>
      <c r="H1" s="26"/>
      <c r="I1" s="26"/>
    </row>
    <row r="2" spans="1:10" ht="18.75" x14ac:dyDescent="0.3">
      <c r="A2" s="26" t="s">
        <v>5</v>
      </c>
      <c r="B2" s="26"/>
      <c r="C2" s="26"/>
      <c r="D2" s="26"/>
      <c r="E2" s="26"/>
      <c r="F2" s="26"/>
      <c r="G2" s="26"/>
      <c r="H2" s="26"/>
      <c r="I2" s="26"/>
    </row>
    <row r="4" spans="1:10" ht="32.25" customHeight="1" x14ac:dyDescent="0.25">
      <c r="A4" s="14" t="s">
        <v>4</v>
      </c>
      <c r="B4" s="15"/>
      <c r="C4" s="14" t="s">
        <v>6</v>
      </c>
      <c r="D4" s="15"/>
      <c r="E4" s="14" t="s">
        <v>0</v>
      </c>
      <c r="F4" s="15"/>
      <c r="G4" s="14" t="s">
        <v>1</v>
      </c>
      <c r="H4" s="14"/>
      <c r="I4" s="14" t="s">
        <v>2</v>
      </c>
    </row>
    <row r="5" spans="1:10" ht="17.100000000000001" customHeight="1" x14ac:dyDescent="0.25">
      <c r="A5" t="s">
        <v>12</v>
      </c>
      <c r="C5" s="23">
        <f>8624071+2111284</f>
        <v>10735355</v>
      </c>
      <c r="D5" s="23"/>
      <c r="E5" s="23">
        <v>-1449700</v>
      </c>
      <c r="F5" s="23"/>
      <c r="G5" s="23">
        <f>+C5+E5</f>
        <v>9285655</v>
      </c>
      <c r="H5" s="23"/>
      <c r="I5" s="23">
        <f>+G5*0.05-1</f>
        <v>464281.75</v>
      </c>
      <c r="J5" s="1"/>
    </row>
    <row r="6" spans="1:10" ht="17.100000000000001" customHeight="1" x14ac:dyDescent="0.25">
      <c r="A6" t="s">
        <v>13</v>
      </c>
      <c r="C6" s="6">
        <v>2977930</v>
      </c>
      <c r="D6" s="6"/>
      <c r="E6" s="6">
        <v>-7680</v>
      </c>
      <c r="F6" s="6"/>
      <c r="G6" s="6">
        <f>+C6+E6</f>
        <v>2970250</v>
      </c>
      <c r="H6" s="6"/>
      <c r="I6" s="6">
        <f>+G6*0.05</f>
        <v>148512.5</v>
      </c>
      <c r="J6" s="1"/>
    </row>
    <row r="7" spans="1:10" ht="17.100000000000001" customHeight="1" x14ac:dyDescent="0.25">
      <c r="A7" t="s">
        <v>15</v>
      </c>
      <c r="C7" s="6">
        <v>2795352</v>
      </c>
      <c r="D7" s="6"/>
      <c r="E7" s="6"/>
      <c r="F7" s="6"/>
      <c r="G7" s="6">
        <f>+C7+E7</f>
        <v>2795352</v>
      </c>
      <c r="H7" s="6"/>
      <c r="I7" s="6">
        <f>+G7*0.05</f>
        <v>139767.6</v>
      </c>
      <c r="J7" s="1"/>
    </row>
    <row r="8" spans="1:10" ht="17.100000000000001" customHeight="1" x14ac:dyDescent="0.25">
      <c r="A8" t="s">
        <v>14</v>
      </c>
      <c r="C8" s="9">
        <f>SUM(C5:C7)</f>
        <v>16508637</v>
      </c>
      <c r="D8" s="6"/>
      <c r="E8" s="9">
        <f>SUM(E5:E7)</f>
        <v>-1457380</v>
      </c>
      <c r="F8" s="6"/>
      <c r="G8" s="9">
        <f>SUM(G5:G7)</f>
        <v>15051257</v>
      </c>
      <c r="H8" s="6"/>
      <c r="I8" s="9">
        <f>SUM(I5:I7)</f>
        <v>752561.85</v>
      </c>
      <c r="J8" s="1"/>
    </row>
    <row r="9" spans="1:10" ht="17.100000000000001" customHeight="1" x14ac:dyDescent="0.25">
      <c r="A9" s="25" t="s">
        <v>26</v>
      </c>
      <c r="C9" s="6">
        <v>3067930</v>
      </c>
      <c r="D9" s="6"/>
      <c r="E9" s="6"/>
      <c r="F9" s="6"/>
      <c r="G9" s="6">
        <v>3067930</v>
      </c>
      <c r="H9" s="6"/>
      <c r="I9" s="6">
        <f>+G9*0.054</f>
        <v>165668.22</v>
      </c>
      <c r="J9" s="1"/>
    </row>
    <row r="10" spans="1:10" ht="17.100000000000001" customHeight="1" x14ac:dyDescent="0.25">
      <c r="A10" t="s">
        <v>18</v>
      </c>
      <c r="C10" s="9">
        <f>SUM(C8:C9)</f>
        <v>19576567</v>
      </c>
      <c r="D10" s="6"/>
      <c r="E10" s="9">
        <f>SUM(E8:E9)</f>
        <v>-1457380</v>
      </c>
      <c r="F10" s="6"/>
      <c r="G10" s="9">
        <f>SUM(G8:G9)</f>
        <v>18119187</v>
      </c>
      <c r="H10" s="6"/>
      <c r="I10" s="9">
        <f>SUM(I8:I9)</f>
        <v>918230.07</v>
      </c>
      <c r="J10" s="1"/>
    </row>
    <row r="11" spans="1:10" ht="17.100000000000001" customHeight="1" x14ac:dyDescent="0.25">
      <c r="C11" s="6"/>
      <c r="D11" s="6"/>
      <c r="E11" s="6"/>
      <c r="F11" s="6"/>
      <c r="G11" s="6"/>
      <c r="H11" s="6"/>
      <c r="I11" s="6"/>
      <c r="J11" s="1"/>
    </row>
    <row r="12" spans="1:10" ht="17.100000000000001" customHeight="1" x14ac:dyDescent="0.25">
      <c r="A12" t="s">
        <v>17</v>
      </c>
      <c r="C12" s="1">
        <v>980513</v>
      </c>
      <c r="D12" s="1"/>
      <c r="E12" s="1"/>
      <c r="F12" s="1"/>
      <c r="G12" s="1">
        <v>980513</v>
      </c>
      <c r="H12" s="1"/>
      <c r="I12" s="1">
        <f>+C12*0.25</f>
        <v>245128.25</v>
      </c>
      <c r="J12" s="1"/>
    </row>
    <row r="13" spans="1:10" ht="17.100000000000001" customHeight="1" thickBot="1" x14ac:dyDescent="0.3">
      <c r="A13" t="s">
        <v>22</v>
      </c>
      <c r="C13" s="1"/>
      <c r="D13" s="1"/>
      <c r="E13" s="1"/>
      <c r="F13" s="1"/>
      <c r="G13" s="1"/>
      <c r="H13" s="1"/>
      <c r="I13" s="24">
        <f>+I12+I10</f>
        <v>1163358.3199999998</v>
      </c>
      <c r="J13" s="1"/>
    </row>
    <row r="14" spans="1:10" x14ac:dyDescent="0.25">
      <c r="J14" s="1"/>
    </row>
    <row r="15" spans="1:10" x14ac:dyDescent="0.25">
      <c r="C15" s="1"/>
      <c r="D15" s="1"/>
      <c r="E15" s="1"/>
      <c r="F15" s="1"/>
      <c r="G15" s="1"/>
      <c r="H15" s="1"/>
      <c r="I15" s="1"/>
      <c r="J15" s="1"/>
    </row>
    <row r="16" spans="1:10" ht="30" x14ac:dyDescent="0.25">
      <c r="A16" s="16" t="s">
        <v>24</v>
      </c>
      <c r="B16" s="5"/>
      <c r="C16" s="17" t="s">
        <v>7</v>
      </c>
      <c r="D16" s="17"/>
      <c r="E16" s="17" t="s">
        <v>8</v>
      </c>
      <c r="F16" s="17"/>
      <c r="G16" s="17" t="s">
        <v>9</v>
      </c>
      <c r="H16" s="18"/>
      <c r="I16" s="16" t="s">
        <v>10</v>
      </c>
    </row>
    <row r="17" spans="1:15" ht="17.100000000000001" customHeight="1" x14ac:dyDescent="0.25">
      <c r="A17" t="s">
        <v>16</v>
      </c>
      <c r="C17" s="13">
        <v>4160006</v>
      </c>
      <c r="D17" s="13"/>
      <c r="E17" s="13">
        <v>2280185</v>
      </c>
      <c r="F17" s="13"/>
      <c r="G17" s="13">
        <v>121848</v>
      </c>
      <c r="H17" s="13"/>
      <c r="I17" s="13">
        <f>SUM(C17:G17)</f>
        <v>6562039</v>
      </c>
    </row>
    <row r="18" spans="1:15" ht="17.100000000000001" customHeight="1" x14ac:dyDescent="0.25">
      <c r="A18" t="s">
        <v>11</v>
      </c>
      <c r="C18" s="11">
        <f>+C17/I17</f>
        <v>0.63395020968330118</v>
      </c>
      <c r="D18" s="4"/>
      <c r="E18" s="11">
        <f>+E17/I17</f>
        <v>0.34748117162973274</v>
      </c>
      <c r="F18" s="4"/>
      <c r="G18" s="11">
        <f>+G17/I17</f>
        <v>1.8568618686966049E-2</v>
      </c>
      <c r="I18" s="4">
        <f>SUM(C18:G18)</f>
        <v>1</v>
      </c>
    </row>
    <row r="19" spans="1:15" ht="17.100000000000001" customHeight="1" x14ac:dyDescent="0.25">
      <c r="C19" s="11"/>
      <c r="D19" s="4"/>
      <c r="E19" s="11"/>
      <c r="F19" s="4"/>
      <c r="G19" s="11"/>
    </row>
    <row r="20" spans="1:15" ht="17.100000000000001" customHeight="1" x14ac:dyDescent="0.25">
      <c r="A20" t="s">
        <v>23</v>
      </c>
      <c r="C20" s="12">
        <v>551</v>
      </c>
      <c r="D20" s="12"/>
      <c r="E20" s="12">
        <v>292</v>
      </c>
      <c r="F20" s="12"/>
      <c r="G20" s="12"/>
      <c r="H20" s="12"/>
      <c r="I20" s="12">
        <f>SUM(C20:G20)</f>
        <v>843</v>
      </c>
    </row>
    <row r="21" spans="1:15" ht="17.100000000000001" customHeight="1" x14ac:dyDescent="0.25">
      <c r="A21" t="s">
        <v>11</v>
      </c>
      <c r="C21" s="11">
        <f>+C20/I20</f>
        <v>0.65361803084223014</v>
      </c>
      <c r="D21" s="4"/>
      <c r="E21" s="10">
        <f>+E20/I20</f>
        <v>0.34638196915776986</v>
      </c>
      <c r="F21" s="4"/>
      <c r="G21" s="11"/>
      <c r="I21" s="4">
        <f>SUM(C21:E21)</f>
        <v>1</v>
      </c>
    </row>
    <row r="22" spans="1:15" x14ac:dyDescent="0.25">
      <c r="C22" s="11"/>
      <c r="D22" s="4"/>
      <c r="E22" s="10"/>
      <c r="F22" s="4"/>
      <c r="G22" s="11"/>
      <c r="I22" s="4"/>
    </row>
    <row r="23" spans="1:15" ht="26.25" customHeight="1" x14ac:dyDescent="0.25">
      <c r="A23" s="7" t="s">
        <v>25</v>
      </c>
      <c r="B23" s="19"/>
      <c r="C23" s="20"/>
      <c r="D23" s="20"/>
      <c r="E23" s="20"/>
      <c r="F23" s="20"/>
      <c r="G23" s="20"/>
      <c r="H23" s="20"/>
      <c r="I23" s="19"/>
    </row>
    <row r="24" spans="1:15" ht="17.100000000000001" customHeight="1" x14ac:dyDescent="0.25">
      <c r="A24" t="s">
        <v>19</v>
      </c>
      <c r="C24" s="13">
        <f>+I10*0.63</f>
        <v>578484.94409999996</v>
      </c>
      <c r="D24" s="1"/>
      <c r="E24" s="1">
        <f>+I10*0.35</f>
        <v>321380.52449999994</v>
      </c>
      <c r="F24" s="1"/>
      <c r="G24" s="13">
        <f>+I10*0.02</f>
        <v>18364.6014</v>
      </c>
      <c r="H24" s="1"/>
      <c r="I24" s="1">
        <f>SUM(C24:G24)</f>
        <v>918230.07</v>
      </c>
      <c r="L24" s="1"/>
      <c r="M24" s="1"/>
      <c r="N24" s="1"/>
      <c r="O24" s="1"/>
    </row>
    <row r="25" spans="1:15" ht="17.100000000000001" customHeight="1" x14ac:dyDescent="0.25">
      <c r="A25" t="s">
        <v>20</v>
      </c>
      <c r="C25" s="13">
        <f>+I12*0.65</f>
        <v>159333.36250000002</v>
      </c>
      <c r="D25" s="1"/>
      <c r="E25" s="1">
        <f>+I12*0.35</f>
        <v>85794.887499999997</v>
      </c>
      <c r="F25" s="1"/>
      <c r="G25" s="1"/>
      <c r="H25" s="1"/>
      <c r="I25" s="1">
        <f>SUM(C25:G25)</f>
        <v>245128.25</v>
      </c>
      <c r="L25" s="1"/>
      <c r="M25" s="1"/>
      <c r="N25" s="1"/>
      <c r="O25" s="1"/>
    </row>
    <row r="26" spans="1:15" ht="17.100000000000001" customHeight="1" thickBot="1" x14ac:dyDescent="0.3">
      <c r="A26" s="3" t="s">
        <v>21</v>
      </c>
      <c r="B26" s="3"/>
      <c r="C26" s="21">
        <f>+C25+C24</f>
        <v>737818.30660000001</v>
      </c>
      <c r="D26" s="22"/>
      <c r="E26" s="21">
        <f>+E25+E24</f>
        <v>407175.41199999995</v>
      </c>
      <c r="F26" s="22"/>
      <c r="G26" s="21">
        <f>+G25+G24</f>
        <v>18364.6014</v>
      </c>
      <c r="H26" s="22"/>
      <c r="I26" s="21">
        <f>SUM(C26:G26)</f>
        <v>1163358.32</v>
      </c>
      <c r="L26" s="1"/>
      <c r="M26" s="1"/>
      <c r="N26" s="1"/>
      <c r="O26" s="1"/>
    </row>
    <row r="27" spans="1:15" x14ac:dyDescent="0.25">
      <c r="C27" s="1"/>
      <c r="D27" s="1"/>
      <c r="E27" s="1"/>
      <c r="F27" s="1"/>
      <c r="G27" s="1"/>
      <c r="H27" s="1"/>
      <c r="I27" s="1"/>
      <c r="L27" s="1"/>
      <c r="M27" s="1"/>
      <c r="N27" s="1"/>
      <c r="O27" s="1"/>
    </row>
    <row r="28" spans="1:15" x14ac:dyDescent="0.25">
      <c r="L28" s="1"/>
      <c r="M28" s="1"/>
      <c r="N28" s="1"/>
      <c r="O28" s="1"/>
    </row>
    <row r="29" spans="1:15" x14ac:dyDescent="0.25">
      <c r="J29" s="1"/>
    </row>
    <row r="30" spans="1:15" x14ac:dyDescent="0.25">
      <c r="L30" s="1"/>
      <c r="M30" s="1"/>
      <c r="N30" s="1"/>
      <c r="O30" s="1"/>
    </row>
    <row r="31" spans="1:15" x14ac:dyDescent="0.25">
      <c r="I31" s="2"/>
      <c r="L31" s="1"/>
      <c r="M31" s="1"/>
      <c r="N31" s="1"/>
      <c r="O31" s="1"/>
    </row>
    <row r="32" spans="1:15" x14ac:dyDescent="0.25">
      <c r="I32" s="2"/>
      <c r="L32" s="1"/>
      <c r="M32" s="1"/>
      <c r="N32" s="1"/>
      <c r="O32" s="1"/>
    </row>
    <row r="33" spans="9:15" x14ac:dyDescent="0.25">
      <c r="I33" s="2"/>
      <c r="L33" s="1"/>
      <c r="M33" s="1"/>
      <c r="N33" s="1"/>
      <c r="O33" s="1"/>
    </row>
    <row r="34" spans="9:15" x14ac:dyDescent="0.25">
      <c r="I34" s="2"/>
      <c r="L34" s="1"/>
      <c r="M34" s="1"/>
      <c r="N34" s="1"/>
      <c r="O34" s="1"/>
    </row>
    <row r="35" spans="9:15" x14ac:dyDescent="0.25">
      <c r="I35" s="2"/>
      <c r="J35" s="1"/>
      <c r="L35" s="1"/>
      <c r="M35" s="1"/>
      <c r="N35" s="1"/>
      <c r="O35" s="1"/>
    </row>
    <row r="36" spans="9:15" x14ac:dyDescent="0.25">
      <c r="I36" s="2"/>
      <c r="L36" s="1"/>
      <c r="M36" s="1"/>
      <c r="N36" s="1"/>
      <c r="O36" s="1"/>
    </row>
    <row r="37" spans="9:15" x14ac:dyDescent="0.25">
      <c r="I37" s="2"/>
      <c r="J37" s="2"/>
      <c r="L37" s="1"/>
      <c r="M37" s="1"/>
      <c r="N37" s="1"/>
      <c r="O37" s="1"/>
    </row>
    <row r="38" spans="9:15" x14ac:dyDescent="0.25">
      <c r="I38" s="2"/>
      <c r="J38" s="2"/>
      <c r="L38" s="1"/>
      <c r="M38" s="1"/>
      <c r="N38" s="1"/>
      <c r="O38" s="1"/>
    </row>
    <row r="39" spans="9:15" x14ac:dyDescent="0.25">
      <c r="I39" s="2"/>
      <c r="J39" s="2"/>
      <c r="L39" s="1"/>
      <c r="M39" s="1"/>
      <c r="N39" s="1"/>
      <c r="O39" s="1"/>
    </row>
    <row r="40" spans="9:15" x14ac:dyDescent="0.25">
      <c r="I40" s="2"/>
      <c r="J40" s="2"/>
      <c r="L40" s="1"/>
      <c r="M40" s="1"/>
      <c r="N40" s="1"/>
      <c r="O40" s="1"/>
    </row>
    <row r="41" spans="9:15" x14ac:dyDescent="0.25">
      <c r="I41" s="2"/>
      <c r="L41" s="1"/>
      <c r="M41" s="1"/>
      <c r="N41" s="1"/>
      <c r="O41" s="1"/>
    </row>
    <row r="42" spans="9:15" x14ac:dyDescent="0.25">
      <c r="I42" s="2"/>
      <c r="L42" s="1"/>
      <c r="M42" s="1"/>
      <c r="N42" s="1"/>
      <c r="O42" s="1"/>
    </row>
    <row r="43" spans="9:15" x14ac:dyDescent="0.25">
      <c r="I43" s="2"/>
      <c r="L43" s="1"/>
      <c r="M43" s="1"/>
      <c r="N43" s="1"/>
      <c r="O43" s="1"/>
    </row>
    <row r="44" spans="9:15" x14ac:dyDescent="0.25">
      <c r="I44" s="2"/>
      <c r="L44" s="1"/>
      <c r="M44" s="1"/>
      <c r="N44" s="1"/>
      <c r="O44" s="1"/>
    </row>
    <row r="45" spans="9:15" x14ac:dyDescent="0.25">
      <c r="I45" s="2"/>
      <c r="L45" s="1"/>
      <c r="M45" s="1"/>
      <c r="N45" s="1"/>
      <c r="O45" s="1"/>
    </row>
    <row r="46" spans="9:15" x14ac:dyDescent="0.25">
      <c r="I46" s="2"/>
      <c r="L46" s="1"/>
      <c r="M46" s="1"/>
      <c r="N46" s="1"/>
      <c r="O46" s="1"/>
    </row>
    <row r="47" spans="9:15" x14ac:dyDescent="0.25">
      <c r="I47" s="2"/>
      <c r="L47" s="1"/>
      <c r="M47" s="1"/>
      <c r="N47" s="1"/>
      <c r="O47" s="1"/>
    </row>
    <row r="48" spans="9:15" x14ac:dyDescent="0.25">
      <c r="I48" s="2"/>
      <c r="L48" s="1"/>
      <c r="M48" s="1"/>
      <c r="N48" s="1"/>
      <c r="O48" s="1"/>
    </row>
    <row r="49" spans="9:15" x14ac:dyDescent="0.25">
      <c r="I49" s="2"/>
      <c r="L49" s="1"/>
      <c r="M49" s="1"/>
      <c r="N49" s="1"/>
      <c r="O49" s="1"/>
    </row>
    <row r="50" spans="9:15" x14ac:dyDescent="0.25">
      <c r="I50" s="2"/>
      <c r="L50" s="1"/>
      <c r="M50" s="1"/>
      <c r="N50" s="1"/>
      <c r="O50" s="1"/>
    </row>
    <row r="51" spans="9:15" x14ac:dyDescent="0.25">
      <c r="I51" s="2"/>
      <c r="L51" s="1"/>
      <c r="M51" s="1"/>
      <c r="N51" s="1"/>
      <c r="O51" s="1"/>
    </row>
    <row r="52" spans="9:15" x14ac:dyDescent="0.25">
      <c r="I52" s="2"/>
      <c r="L52" s="1"/>
      <c r="M52" s="1"/>
      <c r="N52" s="1"/>
      <c r="O52" s="1"/>
    </row>
    <row r="53" spans="9:15" x14ac:dyDescent="0.25">
      <c r="I53" s="2"/>
      <c r="L53" s="1"/>
      <c r="M53" s="1"/>
      <c r="N53" s="1"/>
      <c r="O53" s="1"/>
    </row>
    <row r="54" spans="9:15" x14ac:dyDescent="0.25">
      <c r="I54" s="2"/>
      <c r="L54" s="1"/>
      <c r="M54" s="1"/>
      <c r="N54" s="1"/>
      <c r="O54" s="1"/>
    </row>
    <row r="55" spans="9:15" x14ac:dyDescent="0.25">
      <c r="I55" s="2"/>
      <c r="L55" s="1"/>
      <c r="M55" s="1"/>
      <c r="N55" s="1"/>
      <c r="O55" s="1"/>
    </row>
    <row r="56" spans="9:15" x14ac:dyDescent="0.25">
      <c r="I56" s="2"/>
      <c r="L56" s="1"/>
      <c r="M56" s="1"/>
      <c r="N56" s="1"/>
      <c r="O56" s="1"/>
    </row>
    <row r="57" spans="9:15" x14ac:dyDescent="0.25">
      <c r="I57" s="2"/>
      <c r="L57" s="1"/>
      <c r="M57" s="1"/>
      <c r="N57" s="1"/>
      <c r="O57" s="1"/>
    </row>
    <row r="58" spans="9:15" x14ac:dyDescent="0.25">
      <c r="I58" s="2"/>
      <c r="L58" s="1"/>
      <c r="M58" s="1"/>
      <c r="N58" s="1"/>
      <c r="O58" s="1"/>
    </row>
    <row r="59" spans="9:15" x14ac:dyDescent="0.25">
      <c r="I59" s="2"/>
      <c r="L59" s="1"/>
      <c r="M59" s="1"/>
      <c r="N59" s="1"/>
      <c r="O59" s="1"/>
    </row>
    <row r="60" spans="9:15" x14ac:dyDescent="0.25">
      <c r="I60" s="2"/>
      <c r="L60" s="1"/>
      <c r="M60" s="1"/>
      <c r="N60" s="1"/>
      <c r="O60" s="1"/>
    </row>
    <row r="61" spans="9:15" x14ac:dyDescent="0.25">
      <c r="I61" s="2"/>
      <c r="L61" s="1"/>
      <c r="M61" s="1"/>
      <c r="N61" s="1"/>
      <c r="O61" s="1"/>
    </row>
    <row r="62" spans="9:15" x14ac:dyDescent="0.25">
      <c r="I62" s="2"/>
      <c r="L62" s="1"/>
      <c r="M62" s="1"/>
      <c r="N62" s="1"/>
      <c r="O62" s="1"/>
    </row>
    <row r="63" spans="9:15" x14ac:dyDescent="0.25">
      <c r="I63" s="2"/>
      <c r="L63" s="1"/>
      <c r="M63" s="1"/>
      <c r="N63" s="1"/>
      <c r="O63" s="1"/>
    </row>
    <row r="64" spans="9:15" x14ac:dyDescent="0.25">
      <c r="I64" s="2"/>
      <c r="L64" s="1"/>
      <c r="M64" s="1"/>
      <c r="N64" s="1"/>
      <c r="O64" s="1"/>
    </row>
    <row r="65" spans="9:15" x14ac:dyDescent="0.25">
      <c r="I65" s="2"/>
      <c r="L65" s="1"/>
      <c r="M65" s="1"/>
      <c r="N65" s="1"/>
      <c r="O65" s="1"/>
    </row>
    <row r="66" spans="9:15" x14ac:dyDescent="0.25">
      <c r="I66" s="2"/>
      <c r="L66" s="1"/>
      <c r="M66" s="1"/>
      <c r="N66" s="1"/>
      <c r="O66" s="1"/>
    </row>
    <row r="67" spans="9:15" x14ac:dyDescent="0.25">
      <c r="I67" s="2"/>
      <c r="L67" s="1"/>
      <c r="M67" s="1"/>
      <c r="N67" s="1"/>
      <c r="O67" s="1"/>
    </row>
    <row r="68" spans="9:15" x14ac:dyDescent="0.25">
      <c r="I68" s="2"/>
    </row>
    <row r="69" spans="9:15" x14ac:dyDescent="0.25">
      <c r="I69" s="2"/>
    </row>
    <row r="70" spans="9:15" x14ac:dyDescent="0.25">
      <c r="I70" s="2"/>
    </row>
    <row r="71" spans="9:15" x14ac:dyDescent="0.25">
      <c r="I71" s="2"/>
    </row>
    <row r="72" spans="9:15" x14ac:dyDescent="0.25">
      <c r="I72" s="2"/>
    </row>
    <row r="73" spans="9:15" x14ac:dyDescent="0.25">
      <c r="I73" s="2"/>
    </row>
  </sheetData>
  <mergeCells count="2">
    <mergeCell ref="A1:I1"/>
    <mergeCell ref="A2:I2"/>
  </mergeCells>
  <pageMargins left="0" right="0" top="0.25" bottom="0.2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 11 Match</vt:lpstr>
      <vt:lpstr>Sheet2</vt:lpstr>
      <vt:lpstr>Sheet3</vt:lpstr>
      <vt:lpstr>'FY 11 Match'!Print_Area</vt:lpstr>
    </vt:vector>
  </TitlesOfParts>
  <Company>TTBH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Jogarcia</dc:creator>
  <cp:lastModifiedBy>Monica Badillo</cp:lastModifiedBy>
  <cp:lastPrinted>2010-10-04T19:30:34Z</cp:lastPrinted>
  <dcterms:created xsi:type="dcterms:W3CDTF">2009-12-11T20:03:05Z</dcterms:created>
  <dcterms:modified xsi:type="dcterms:W3CDTF">2011-03-22T14:52:52Z</dcterms:modified>
</cp:coreProperties>
</file>