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1355" windowHeight="69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Sheet1!$A$1:$R$56</definedName>
  </definedNames>
  <calcPr calcId="125725"/>
</workbook>
</file>

<file path=xl/calcChain.xml><?xml version="1.0" encoding="utf-8"?>
<calcChain xmlns="http://schemas.openxmlformats.org/spreadsheetml/2006/main">
  <c r="R45" i="1"/>
  <c r="P45"/>
  <c r="P47"/>
  <c r="R47"/>
  <c r="P42"/>
  <c r="P56"/>
  <c r="P55"/>
  <c r="P54"/>
  <c r="P53"/>
  <c r="P52"/>
  <c r="P51"/>
  <c r="P46"/>
  <c r="P49"/>
  <c r="P48"/>
  <c r="R48" s="1"/>
  <c r="P37"/>
  <c r="P44"/>
  <c r="P43"/>
  <c r="R43" s="1"/>
  <c r="P41"/>
  <c r="P40"/>
  <c r="P39"/>
  <c r="P38"/>
  <c r="R42"/>
  <c r="R41"/>
  <c r="R40"/>
  <c r="R39"/>
  <c r="R38"/>
  <c r="R22"/>
  <c r="P22"/>
  <c r="P36"/>
  <c r="R36" s="1"/>
  <c r="P35"/>
  <c r="R35" s="1"/>
  <c r="P34"/>
  <c r="R34" s="1"/>
  <c r="P33"/>
  <c r="R33" s="1"/>
  <c r="P32"/>
  <c r="R32" s="1"/>
  <c r="P31"/>
  <c r="R31" s="1"/>
  <c r="P30"/>
  <c r="R30" s="1"/>
  <c r="P29"/>
  <c r="R29" s="1"/>
  <c r="P28"/>
  <c r="R28" s="1"/>
  <c r="P27"/>
  <c r="R27" s="1"/>
  <c r="R26"/>
  <c r="P26"/>
  <c r="R25"/>
  <c r="P25"/>
  <c r="R24"/>
  <c r="P24"/>
  <c r="R23"/>
  <c r="P23"/>
  <c r="R44"/>
  <c r="R37"/>
  <c r="P12"/>
  <c r="R12"/>
  <c r="P11"/>
  <c r="R11" s="1"/>
  <c r="P21"/>
  <c r="P20"/>
  <c r="P19"/>
  <c r="P18"/>
  <c r="P17"/>
  <c r="P16"/>
  <c r="R16" s="1"/>
  <c r="P15"/>
  <c r="P14"/>
  <c r="R14" s="1"/>
  <c r="P13"/>
  <c r="P10"/>
  <c r="R10" s="1"/>
  <c r="R56"/>
  <c r="R55"/>
  <c r="R54"/>
  <c r="R53"/>
  <c r="R52"/>
  <c r="R51"/>
  <c r="R46"/>
  <c r="R49"/>
  <c r="R21"/>
  <c r="R20"/>
  <c r="R19"/>
  <c r="R18"/>
  <c r="R17"/>
  <c r="R15"/>
  <c r="R13"/>
</calcChain>
</file>

<file path=xl/sharedStrings.xml><?xml version="1.0" encoding="utf-8"?>
<sst xmlns="http://schemas.openxmlformats.org/spreadsheetml/2006/main" count="250" uniqueCount="104">
  <si>
    <t>Capital Lease Versus Operating Lease Test</t>
  </si>
  <si>
    <t>Indicates calculated field</t>
  </si>
  <si>
    <t>Mandatory Field</t>
  </si>
  <si>
    <t>Complete if indicated in lease documentation</t>
  </si>
  <si>
    <t>3a</t>
  </si>
  <si>
    <t>3b</t>
  </si>
  <si>
    <t>4a</t>
  </si>
  <si>
    <t>4b</t>
  </si>
  <si>
    <t>CC Date</t>
  </si>
  <si>
    <t>Lease / Property Schedule No.</t>
  </si>
  <si>
    <t>Asset Module Asset ID No.</t>
  </si>
  <si>
    <t>Monthly Pymt Amount</t>
  </si>
  <si>
    <t>Title Xfer at End of Lease? (Y/N)</t>
  </si>
  <si>
    <t>Bargain Purchase Option? (Y/N)</t>
  </si>
  <si>
    <t>Lease Term in Months</t>
  </si>
  <si>
    <t>Est. Economic Useful Life in Months</t>
  </si>
  <si>
    <t>Total Principal Pmts Over Lease Term</t>
  </si>
  <si>
    <t>FMV of Leased Equip. at Lease Inception</t>
  </si>
  <si>
    <t>Capital or Operating Lease? (Calculated Field)</t>
  </si>
  <si>
    <r>
      <t xml:space="preserve">2.  Enter values in the </t>
    </r>
    <r>
      <rPr>
        <sz val="10"/>
        <rFont val="Arial"/>
        <family val="2"/>
      </rPr>
      <t>mandatory</t>
    </r>
    <r>
      <rPr>
        <sz val="10"/>
        <rFont val="Arial"/>
        <family val="2"/>
      </rPr>
      <t xml:space="preserve"> fields (green highlight) are entered and the optional fileds (peach highlighted), if available.</t>
    </r>
  </si>
  <si>
    <t>3.  The results of the test will display in the last column.</t>
  </si>
  <si>
    <t>4.  Highlight the basis of your answers to the above test criteria on the source documents.</t>
  </si>
  <si>
    <t>5.  For each capital lease, attach this schedule and the lease/property schedule agreements as support to Form AM-5.</t>
  </si>
  <si>
    <t>Capital lease if it meets any one of the following four conditions:</t>
  </si>
  <si>
    <t>1.  If there is a transfer of ownership to the lessee at the end of the lease term.</t>
  </si>
  <si>
    <t>2.  if there is an option to purchase the asset at a bargain price at the end of the lease term.</t>
  </si>
  <si>
    <t>3.  If the lease life exceeds 75% of the life of the assets</t>
  </si>
  <si>
    <t>4.  if the present value of the lease paymens, discounted at an appropriate discount rate, exceeds 90% of the fair market value of the asset.</t>
  </si>
  <si>
    <t>Pct. 2 NA Hall</t>
  </si>
  <si>
    <t>985-L2</t>
  </si>
  <si>
    <t>WC7435P</t>
  </si>
  <si>
    <t>N</t>
  </si>
  <si>
    <t>Pct. 2 Old Off.</t>
  </si>
  <si>
    <t>Health Dept</t>
  </si>
  <si>
    <t>MP4001SP</t>
  </si>
  <si>
    <t>MP5001SP</t>
  </si>
  <si>
    <t>Pct. 4 Adm.</t>
  </si>
  <si>
    <t>W7556P</t>
  </si>
  <si>
    <t>WC3550X</t>
  </si>
  <si>
    <t>Tax Off-Fraud</t>
  </si>
  <si>
    <t>State PurchaseOrder Date</t>
  </si>
  <si>
    <t>Installation Date</t>
  </si>
  <si>
    <t>Serial No.</t>
  </si>
  <si>
    <t>TASB 299-08</t>
  </si>
  <si>
    <t>Model Description</t>
  </si>
  <si>
    <t>Dept. No.</t>
  </si>
  <si>
    <t>Tax Off-Coll.</t>
  </si>
  <si>
    <t>Req. Number</t>
  </si>
  <si>
    <t>Pct. 1-Parks</t>
  </si>
  <si>
    <t>Lease Term Start Date</t>
  </si>
  <si>
    <t>Pct. 1-Sanitation</t>
  </si>
  <si>
    <t>RA MPC2551</t>
  </si>
  <si>
    <t>RA MP 2851</t>
  </si>
  <si>
    <t>Juvenile-Intake</t>
  </si>
  <si>
    <t>CANCELLED</t>
  </si>
  <si>
    <t>Juvenile-Boot Camp</t>
  </si>
  <si>
    <t>TASB 328-09</t>
  </si>
  <si>
    <t>FMgmt.-Mail Room</t>
  </si>
  <si>
    <t>328-09</t>
  </si>
  <si>
    <t>IntelliLink</t>
  </si>
  <si>
    <t>JP 2 PLACE 2</t>
  </si>
  <si>
    <t>299-08</t>
  </si>
  <si>
    <t>RA MP2851SP</t>
  </si>
  <si>
    <t>Juvnile-Prob.  Area</t>
  </si>
  <si>
    <t>WC5755T</t>
  </si>
  <si>
    <t>IKON</t>
  </si>
  <si>
    <t>Jail Clsssifications</t>
  </si>
  <si>
    <t>WC5745</t>
  </si>
  <si>
    <t>Jail Administration</t>
  </si>
  <si>
    <t>Jail Records</t>
  </si>
  <si>
    <t>985-l2</t>
  </si>
  <si>
    <t>Jail Infirmary</t>
  </si>
  <si>
    <t>Jail Kitchen</t>
  </si>
  <si>
    <t>Jail Releasing Hall</t>
  </si>
  <si>
    <t>Jail Classifications</t>
  </si>
  <si>
    <t>Jail Public Informa</t>
  </si>
  <si>
    <t>WC3550x</t>
  </si>
  <si>
    <t>Sheriff Central Recor</t>
  </si>
  <si>
    <t>WC5775pt</t>
  </si>
  <si>
    <t>WC5765PT</t>
  </si>
  <si>
    <t>Sheriff Academy</t>
  </si>
  <si>
    <t>Sheriff Patrol Squad</t>
  </si>
  <si>
    <t>Sheriff Budget Offic</t>
  </si>
  <si>
    <t>WC5745PT</t>
  </si>
  <si>
    <t>Sheriff Civil &amp; Warra</t>
  </si>
  <si>
    <t>Sheriff CID</t>
  </si>
  <si>
    <t xml:space="preserve">Sheriff Executive </t>
  </si>
  <si>
    <t>Veterans</t>
  </si>
  <si>
    <t>WC7120P</t>
  </si>
  <si>
    <t>Constable Pct 5</t>
  </si>
  <si>
    <t>Dist Clerk-430th</t>
  </si>
  <si>
    <t>Dist Clerk-449h</t>
  </si>
  <si>
    <t>Dist ClerK-MC#1</t>
  </si>
  <si>
    <t>Pending</t>
  </si>
  <si>
    <t>WC5745P</t>
  </si>
  <si>
    <t>JP 4 Pl 1 Front Off</t>
  </si>
  <si>
    <t>JP 4 Pl 1 Court Room</t>
  </si>
  <si>
    <t>WC5225</t>
  </si>
  <si>
    <t>Safety Division</t>
  </si>
  <si>
    <t>MPC2051</t>
  </si>
  <si>
    <t>WIC Lease Space</t>
  </si>
  <si>
    <t>BLDG.</t>
  </si>
  <si>
    <t>Tower Space</t>
  </si>
  <si>
    <t>tower space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</si>
</sst>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&quot;$&quot;#,##0.00;[Red]&quot;$&quot;#,##0.00"/>
    <numFmt numFmtId="166" formatCode="0;[Red]0"/>
    <numFmt numFmtId="167" formatCode="#,##0.00;[Red]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</cellStyleXfs>
  <cellXfs count="70">
    <xf numFmtId="0" fontId="0" fillId="0" borderId="0" xfId="0"/>
    <xf numFmtId="0" fontId="1" fillId="0" borderId="0" xfId="3"/>
    <xf numFmtId="0" fontId="1" fillId="0" borderId="0" xfId="3" applyFill="1"/>
    <xf numFmtId="164" fontId="1" fillId="0" borderId="0" xfId="1" applyNumberFormat="1" applyFont="1" applyFill="1"/>
    <xf numFmtId="0" fontId="1" fillId="2" borderId="1" xfId="3" applyFill="1" applyBorder="1"/>
    <xf numFmtId="0" fontId="1" fillId="2" borderId="2" xfId="3" applyFill="1" applyBorder="1"/>
    <xf numFmtId="0" fontId="1" fillId="2" borderId="3" xfId="3" applyFill="1" applyBorder="1"/>
    <xf numFmtId="0" fontId="1" fillId="3" borderId="4" xfId="3" applyFill="1" applyBorder="1"/>
    <xf numFmtId="0" fontId="1" fillId="3" borderId="0" xfId="3" applyFill="1" applyBorder="1"/>
    <xf numFmtId="0" fontId="1" fillId="3" borderId="5" xfId="3" applyFill="1" applyBorder="1"/>
    <xf numFmtId="0" fontId="1" fillId="4" borderId="6" xfId="3" applyFill="1" applyBorder="1"/>
    <xf numFmtId="0" fontId="1" fillId="4" borderId="7" xfId="3" applyFill="1" applyBorder="1"/>
    <xf numFmtId="0" fontId="1" fillId="4" borderId="8" xfId="3" applyFill="1" applyBorder="1"/>
    <xf numFmtId="0" fontId="3" fillId="0" borderId="0" xfId="3" applyFont="1" applyAlignment="1">
      <alignment horizontal="center"/>
    </xf>
    <xf numFmtId="0" fontId="1" fillId="0" borderId="0" xfId="3" applyFill="1" applyAlignment="1">
      <alignment horizontal="center"/>
    </xf>
    <xf numFmtId="0" fontId="1" fillId="0" borderId="0" xfId="3" applyFill="1" applyBorder="1"/>
    <xf numFmtId="0" fontId="2" fillId="0" borderId="0" xfId="3" applyFont="1" applyFill="1"/>
    <xf numFmtId="164" fontId="2" fillId="0" borderId="0" xfId="1" applyNumberFormat="1" applyFont="1" applyFill="1"/>
    <xf numFmtId="0" fontId="1" fillId="2" borderId="0" xfId="3" applyFill="1" applyBorder="1"/>
    <xf numFmtId="0" fontId="1" fillId="4" borderId="0" xfId="3" applyFill="1" applyBorder="1"/>
    <xf numFmtId="0" fontId="5" fillId="0" borderId="0" xfId="3" applyFont="1" applyAlignment="1">
      <alignment horizontal="center"/>
    </xf>
    <xf numFmtId="0" fontId="4" fillId="0" borderId="0" xfId="3" applyFont="1"/>
    <xf numFmtId="0" fontId="1" fillId="0" borderId="0" xfId="3" applyFont="1"/>
    <xf numFmtId="0" fontId="2" fillId="0" borderId="1" xfId="3" applyFont="1" applyBorder="1"/>
    <xf numFmtId="0" fontId="2" fillId="0" borderId="2" xfId="3" applyFont="1" applyBorder="1"/>
    <xf numFmtId="0" fontId="1" fillId="0" borderId="2" xfId="3" applyBorder="1"/>
    <xf numFmtId="0" fontId="1" fillId="0" borderId="2" xfId="3" applyBorder="1" applyAlignment="1">
      <alignment horizontal="center"/>
    </xf>
    <xf numFmtId="0" fontId="2" fillId="0" borderId="4" xfId="3" applyFont="1" applyBorder="1"/>
    <xf numFmtId="0" fontId="2" fillId="0" borderId="0" xfId="3" applyFont="1" applyBorder="1"/>
    <xf numFmtId="0" fontId="1" fillId="0" borderId="0" xfId="3" applyBorder="1"/>
    <xf numFmtId="0" fontId="1" fillId="0" borderId="0" xfId="3" applyBorder="1" applyAlignment="1">
      <alignment horizontal="center"/>
    </xf>
    <xf numFmtId="0" fontId="2" fillId="0" borderId="6" xfId="3" applyFont="1" applyBorder="1"/>
    <xf numFmtId="0" fontId="2" fillId="0" borderId="7" xfId="3" applyFont="1" applyBorder="1"/>
    <xf numFmtId="0" fontId="1" fillId="0" borderId="7" xfId="3" applyBorder="1"/>
    <xf numFmtId="0" fontId="1" fillId="0" borderId="7" xfId="3" applyBorder="1" applyAlignment="1">
      <alignment horizontal="center"/>
    </xf>
    <xf numFmtId="0" fontId="1" fillId="0" borderId="7" xfId="3" applyFill="1" applyBorder="1"/>
    <xf numFmtId="0" fontId="6" fillId="0" borderId="9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11" xfId="3" applyFont="1" applyBorder="1" applyAlignment="1">
      <alignment horizontal="center" wrapText="1"/>
    </xf>
    <xf numFmtId="0" fontId="6" fillId="4" borderId="10" xfId="3" applyFont="1" applyFill="1" applyBorder="1" applyAlignment="1">
      <alignment horizontal="center" wrapText="1"/>
    </xf>
    <xf numFmtId="0" fontId="6" fillId="3" borderId="10" xfId="3" applyFont="1" applyFill="1" applyBorder="1" applyAlignment="1">
      <alignment horizontal="center" wrapText="1"/>
    </xf>
    <xf numFmtId="164" fontId="6" fillId="3" borderId="10" xfId="1" applyNumberFormat="1" applyFont="1" applyFill="1" applyBorder="1" applyAlignment="1">
      <alignment horizontal="center" wrapText="1"/>
    </xf>
    <xf numFmtId="0" fontId="6" fillId="2" borderId="12" xfId="3" applyFont="1" applyFill="1" applyBorder="1" applyAlignment="1">
      <alignment horizontal="center" wrapText="1"/>
    </xf>
    <xf numFmtId="14" fontId="7" fillId="0" borderId="13" xfId="0" applyNumberFormat="1" applyFont="1" applyBorder="1" applyAlignment="1">
      <alignment horizontal="center"/>
    </xf>
    <xf numFmtId="14" fontId="7" fillId="0" borderId="14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8" fillId="0" borderId="15" xfId="4" applyFont="1" applyFill="1" applyBorder="1"/>
    <xf numFmtId="14" fontId="7" fillId="0" borderId="16" xfId="0" applyNumberFormat="1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14" fontId="7" fillId="0" borderId="18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0" fontId="8" fillId="0" borderId="19" xfId="4" applyFont="1" applyFill="1" applyBorder="1"/>
    <xf numFmtId="165" fontId="7" fillId="0" borderId="17" xfId="0" applyNumberFormat="1" applyFont="1" applyBorder="1"/>
    <xf numFmtId="166" fontId="7" fillId="0" borderId="17" xfId="0" applyNumberFormat="1" applyFont="1" applyBorder="1"/>
    <xf numFmtId="167" fontId="7" fillId="0" borderId="17" xfId="0" applyNumberFormat="1" applyFont="1" applyBorder="1" applyAlignment="1">
      <alignment horizontal="center"/>
    </xf>
    <xf numFmtId="0" fontId="0" fillId="0" borderId="17" xfId="0" applyBorder="1"/>
    <xf numFmtId="0" fontId="0" fillId="0" borderId="20" xfId="0" applyBorder="1"/>
    <xf numFmtId="0" fontId="7" fillId="0" borderId="17" xfId="0" applyFont="1" applyBorder="1" applyAlignment="1"/>
    <xf numFmtId="0" fontId="0" fillId="0" borderId="17" xfId="0" applyBorder="1" applyAlignment="1"/>
    <xf numFmtId="0" fontId="0" fillId="0" borderId="17" xfId="0" applyBorder="1" applyAlignment="1">
      <alignment horizontal="center"/>
    </xf>
    <xf numFmtId="0" fontId="7" fillId="0" borderId="14" xfId="0" applyFont="1" applyBorder="1" applyAlignment="1"/>
    <xf numFmtId="165" fontId="0" fillId="0" borderId="0" xfId="0" applyNumberFormat="1"/>
    <xf numFmtId="0" fontId="0" fillId="0" borderId="0" xfId="0" applyAlignment="1">
      <alignment horizontal="center"/>
    </xf>
    <xf numFmtId="0" fontId="5" fillId="0" borderId="0" xfId="3" applyFont="1" applyAlignment="1">
      <alignment horizont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workbookViewId="0">
      <selection activeCell="R52" sqref="R52"/>
    </sheetView>
  </sheetViews>
  <sheetFormatPr defaultRowHeight="15"/>
  <cols>
    <col min="1" max="1" width="8.5703125" customWidth="1"/>
    <col min="2" max="2" width="9" customWidth="1"/>
    <col min="3" max="3" width="9.28515625" customWidth="1"/>
    <col min="4" max="4" width="6.28515625" customWidth="1"/>
    <col min="5" max="5" width="5.85546875" customWidth="1"/>
    <col min="6" max="6" width="12.7109375" customWidth="1"/>
    <col min="7" max="7" width="7" customWidth="1"/>
    <col min="8" max="8" width="7.7109375" customWidth="1"/>
    <col min="9" max="9" width="8.28515625" customWidth="1"/>
    <col min="10" max="10" width="9.7109375" customWidth="1"/>
    <col min="11" max="11" width="7.7109375" customWidth="1"/>
    <col min="12" max="12" width="7.85546875" customWidth="1"/>
    <col min="13" max="13" width="8.28515625" customWidth="1"/>
    <col min="14" max="14" width="6.85546875" customWidth="1"/>
    <col min="15" max="15" width="8.42578125" customWidth="1"/>
    <col min="16" max="16" width="10" customWidth="1"/>
    <col min="17" max="17" width="9.5703125" bestFit="1" customWidth="1"/>
    <col min="18" max="18" width="12.7109375" customWidth="1"/>
  </cols>
  <sheetData>
    <row r="1" spans="1:18" ht="18">
      <c r="A1" s="1"/>
      <c r="B1" s="1"/>
      <c r="C1" s="1"/>
      <c r="D1" s="1"/>
      <c r="E1" s="1"/>
      <c r="F1" s="69" t="s">
        <v>0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18">
      <c r="A2" s="1"/>
      <c r="B2" s="1"/>
      <c r="C2" s="1"/>
      <c r="D2" s="1"/>
      <c r="E2" s="1"/>
      <c r="F2" s="1"/>
      <c r="G2" s="1"/>
      <c r="H2" s="1"/>
      <c r="I2" s="1"/>
      <c r="J2" s="13"/>
      <c r="K2" s="13"/>
      <c r="L2" s="20">
        <v>2011</v>
      </c>
      <c r="M2" s="13"/>
      <c r="N2" s="13"/>
      <c r="O2" s="13"/>
      <c r="P2" s="13"/>
      <c r="Q2" s="13"/>
      <c r="R2" s="13"/>
    </row>
    <row r="3" spans="1:18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/>
      <c r="B4" s="1"/>
      <c r="C4" s="1"/>
      <c r="D4" s="1"/>
      <c r="E4" s="1"/>
      <c r="F4" s="4" t="s">
        <v>1</v>
      </c>
      <c r="G4" s="5"/>
      <c r="H4" s="5"/>
      <c r="I4" s="5"/>
      <c r="J4" s="6"/>
      <c r="K4" s="18"/>
      <c r="L4" s="1"/>
      <c r="M4" s="1"/>
      <c r="N4" s="1"/>
      <c r="O4" s="1"/>
      <c r="P4" s="1"/>
      <c r="Q4" s="1"/>
      <c r="R4" s="29"/>
    </row>
    <row r="5" spans="1:18">
      <c r="A5" s="1"/>
      <c r="B5" s="1"/>
      <c r="C5" s="1"/>
      <c r="D5" s="1"/>
      <c r="E5" s="1"/>
      <c r="F5" s="7" t="s">
        <v>2</v>
      </c>
      <c r="G5" s="8"/>
      <c r="H5" s="8"/>
      <c r="I5" s="8"/>
      <c r="J5" s="9"/>
      <c r="K5" s="8"/>
      <c r="L5" s="1"/>
      <c r="M5" s="1"/>
      <c r="N5" s="1"/>
      <c r="O5" s="1"/>
      <c r="P5" s="1"/>
      <c r="Q5" s="1"/>
      <c r="R5" s="29"/>
    </row>
    <row r="6" spans="1:18" ht="15.75" thickBot="1">
      <c r="A6" s="2"/>
      <c r="B6" s="2"/>
      <c r="C6" s="2"/>
      <c r="D6" s="2"/>
      <c r="E6" s="2"/>
      <c r="F6" s="10" t="s">
        <v>3</v>
      </c>
      <c r="G6" s="11"/>
      <c r="H6" s="11"/>
      <c r="I6" s="11"/>
      <c r="J6" s="12"/>
      <c r="K6" s="19"/>
      <c r="L6" s="14"/>
      <c r="M6" s="14"/>
      <c r="N6" s="2"/>
      <c r="O6" s="2"/>
      <c r="P6" s="3"/>
      <c r="Q6" s="3"/>
      <c r="R6" s="15"/>
    </row>
    <row r="7" spans="1:18">
      <c r="A7" s="2"/>
      <c r="B7" s="2"/>
      <c r="C7" s="2"/>
      <c r="D7" s="2"/>
      <c r="E7" s="2"/>
      <c r="F7" s="15"/>
      <c r="G7" s="15"/>
      <c r="H7" s="15"/>
      <c r="I7" s="15"/>
      <c r="J7" s="15"/>
      <c r="K7" s="15"/>
      <c r="L7" s="14"/>
      <c r="M7" s="14"/>
      <c r="N7" s="2"/>
      <c r="O7" s="2"/>
      <c r="P7" s="3"/>
      <c r="Q7" s="3"/>
      <c r="R7" s="15"/>
    </row>
    <row r="8" spans="1:18" ht="15.75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4">
        <v>1</v>
      </c>
      <c r="M8" s="14">
        <v>2</v>
      </c>
      <c r="N8" s="2" t="s">
        <v>4</v>
      </c>
      <c r="O8" s="16" t="s">
        <v>5</v>
      </c>
      <c r="P8" s="17" t="s">
        <v>6</v>
      </c>
      <c r="Q8" s="3" t="s">
        <v>7</v>
      </c>
      <c r="R8" s="35"/>
    </row>
    <row r="9" spans="1:18" ht="57.75" thickBot="1">
      <c r="A9" s="36" t="s">
        <v>8</v>
      </c>
      <c r="B9" s="37" t="s">
        <v>40</v>
      </c>
      <c r="C9" s="38" t="s">
        <v>41</v>
      </c>
      <c r="D9" s="38" t="s">
        <v>42</v>
      </c>
      <c r="E9" s="38" t="s">
        <v>45</v>
      </c>
      <c r="F9" s="38" t="s">
        <v>9</v>
      </c>
      <c r="G9" s="38" t="s">
        <v>47</v>
      </c>
      <c r="H9" s="37" t="s">
        <v>10</v>
      </c>
      <c r="I9" s="37" t="s">
        <v>49</v>
      </c>
      <c r="J9" s="37" t="s">
        <v>44</v>
      </c>
      <c r="K9" s="37" t="s">
        <v>11</v>
      </c>
      <c r="L9" s="39" t="s">
        <v>12</v>
      </c>
      <c r="M9" s="39" t="s">
        <v>13</v>
      </c>
      <c r="N9" s="40" t="s">
        <v>14</v>
      </c>
      <c r="O9" s="40" t="s">
        <v>15</v>
      </c>
      <c r="P9" s="41" t="s">
        <v>16</v>
      </c>
      <c r="Q9" s="41" t="s">
        <v>17</v>
      </c>
      <c r="R9" s="42" t="s">
        <v>18</v>
      </c>
    </row>
    <row r="10" spans="1:18" hidden="1">
      <c r="A10" s="43">
        <v>40561</v>
      </c>
      <c r="B10" s="44">
        <v>40568</v>
      </c>
      <c r="C10" s="44"/>
      <c r="D10" s="44"/>
      <c r="E10" s="45">
        <v>122</v>
      </c>
      <c r="F10" s="66" t="s">
        <v>28</v>
      </c>
      <c r="G10" s="46">
        <v>187675</v>
      </c>
      <c r="H10" s="47" t="s">
        <v>29</v>
      </c>
      <c r="I10" s="44">
        <v>40561</v>
      </c>
      <c r="J10" s="47" t="s">
        <v>30</v>
      </c>
      <c r="K10" s="48">
        <v>366.69</v>
      </c>
      <c r="L10" s="47" t="s">
        <v>31</v>
      </c>
      <c r="M10" s="47" t="s">
        <v>31</v>
      </c>
      <c r="N10" s="47">
        <v>36</v>
      </c>
      <c r="O10" s="47">
        <v>60</v>
      </c>
      <c r="P10" s="48">
        <f>+K10*N10</f>
        <v>13200.84</v>
      </c>
      <c r="Q10" s="48">
        <v>13200.84</v>
      </c>
      <c r="R10" s="49" t="str">
        <f>IF(ISERROR(IF(L10="Y","Capital Lease",IF(M10="Y","Capital Lease",IF((N10/O10)&gt;0.75,"Capital Lease", IF(P10/Q10&gt;0.9,"Capital Lease","Operating Lease"))))),"",IF(L10="Y","Capital Lease",IF(M10="Y","Capital Lease",IF((N10/O10)&gt;0.75,"Capital Lease", IF(P10/Q10&gt;0.9,"Capital Lease","Operating Lease")))))</f>
        <v>Capital Lease</v>
      </c>
    </row>
    <row r="11" spans="1:18" hidden="1">
      <c r="A11" s="50">
        <v>40561</v>
      </c>
      <c r="B11" s="51">
        <v>40568</v>
      </c>
      <c r="C11" s="51"/>
      <c r="D11" s="51"/>
      <c r="E11" s="52">
        <v>122</v>
      </c>
      <c r="F11" s="63" t="s">
        <v>32</v>
      </c>
      <c r="G11" s="53">
        <v>187677</v>
      </c>
      <c r="H11" s="54" t="s">
        <v>29</v>
      </c>
      <c r="I11" s="55">
        <v>40561</v>
      </c>
      <c r="J11" s="54" t="s">
        <v>30</v>
      </c>
      <c r="K11" s="56">
        <v>419.44</v>
      </c>
      <c r="L11" s="54" t="s">
        <v>31</v>
      </c>
      <c r="M11" s="54" t="s">
        <v>31</v>
      </c>
      <c r="N11" s="54">
        <v>36</v>
      </c>
      <c r="O11" s="54">
        <v>60</v>
      </c>
      <c r="P11" s="56">
        <f>+K11*N11</f>
        <v>15099.84</v>
      </c>
      <c r="Q11" s="56">
        <v>15099.84</v>
      </c>
      <c r="R11" s="57" t="str">
        <f t="shared" ref="R11:R56" si="0">IF(ISERROR(IF(L11="Y","Capital Lease",IF(M11="Y","Capital Lease",IF((N11/O11)&gt;0.75,"Capital Lease", IF(P11/Q11&gt;0.9,"Capital Lease","Operating Lease"))))),"",IF(L11="Y","Capital Lease",IF(M11="Y","Capital Lease",IF((N11/O11)&gt;0.75,"Capital Lease", IF(P11/Q11&gt;0.9,"Capital Lease","Operating Lease")))))</f>
        <v>Capital Lease</v>
      </c>
    </row>
    <row r="12" spans="1:18" hidden="1">
      <c r="A12" s="50">
        <v>40575</v>
      </c>
      <c r="B12" s="51" t="s">
        <v>54</v>
      </c>
      <c r="C12" s="51" t="s">
        <v>54</v>
      </c>
      <c r="D12" s="51" t="s">
        <v>54</v>
      </c>
      <c r="E12" s="52">
        <v>124</v>
      </c>
      <c r="F12" s="63" t="s">
        <v>36</v>
      </c>
      <c r="G12" s="53">
        <v>188337</v>
      </c>
      <c r="H12" s="54" t="s">
        <v>29</v>
      </c>
      <c r="I12" s="55">
        <v>40561</v>
      </c>
      <c r="J12" s="54" t="s">
        <v>37</v>
      </c>
      <c r="K12" s="56">
        <v>661.43</v>
      </c>
      <c r="L12" s="54" t="s">
        <v>31</v>
      </c>
      <c r="M12" s="54" t="s">
        <v>31</v>
      </c>
      <c r="N12" s="54">
        <v>48</v>
      </c>
      <c r="O12" s="54">
        <v>60</v>
      </c>
      <c r="P12" s="56">
        <f>+K12*N12</f>
        <v>31748.639999999999</v>
      </c>
      <c r="Q12" s="56">
        <v>31748.639999999999</v>
      </c>
      <c r="R12" s="57" t="str">
        <f t="shared" si="0"/>
        <v>Capital Lease</v>
      </c>
    </row>
    <row r="13" spans="1:18" hidden="1">
      <c r="A13" s="50">
        <v>40575</v>
      </c>
      <c r="B13" s="51"/>
      <c r="C13" s="51"/>
      <c r="D13" s="51"/>
      <c r="E13" s="52">
        <v>240</v>
      </c>
      <c r="F13" s="63" t="s">
        <v>33</v>
      </c>
      <c r="G13" s="53">
        <v>188590</v>
      </c>
      <c r="H13" s="54" t="s">
        <v>43</v>
      </c>
      <c r="I13" s="51">
        <v>40575</v>
      </c>
      <c r="J13" s="54" t="s">
        <v>34</v>
      </c>
      <c r="K13" s="56">
        <v>235</v>
      </c>
      <c r="L13" s="54" t="s">
        <v>31</v>
      </c>
      <c r="M13" s="54" t="s">
        <v>31</v>
      </c>
      <c r="N13" s="54">
        <v>36</v>
      </c>
      <c r="O13" s="54">
        <v>60</v>
      </c>
      <c r="P13" s="56">
        <f t="shared" ref="P13:P56" si="1">+K13*N13</f>
        <v>8460</v>
      </c>
      <c r="Q13" s="56">
        <v>6831</v>
      </c>
      <c r="R13" s="57" t="str">
        <f t="shared" si="0"/>
        <v>Capital Lease</v>
      </c>
    </row>
    <row r="14" spans="1:18" hidden="1">
      <c r="A14" s="50">
        <v>40575</v>
      </c>
      <c r="B14" s="51"/>
      <c r="C14" s="51"/>
      <c r="D14" s="51"/>
      <c r="E14" s="52">
        <v>240</v>
      </c>
      <c r="F14" s="63" t="s">
        <v>33</v>
      </c>
      <c r="G14" s="53">
        <v>188590</v>
      </c>
      <c r="H14" s="54" t="s">
        <v>43</v>
      </c>
      <c r="I14" s="51">
        <v>40575</v>
      </c>
      <c r="J14" s="54" t="s">
        <v>35</v>
      </c>
      <c r="K14" s="56">
        <v>272</v>
      </c>
      <c r="L14" s="54" t="s">
        <v>31</v>
      </c>
      <c r="M14" s="54" t="s">
        <v>31</v>
      </c>
      <c r="N14" s="54">
        <v>36</v>
      </c>
      <c r="O14" s="54">
        <v>60</v>
      </c>
      <c r="P14" s="56">
        <f t="shared" si="1"/>
        <v>9792</v>
      </c>
      <c r="Q14" s="56">
        <v>7908</v>
      </c>
      <c r="R14" s="57" t="str">
        <f t="shared" si="0"/>
        <v>Capital Lease</v>
      </c>
    </row>
    <row r="15" spans="1:18" hidden="1">
      <c r="A15" s="50">
        <v>40575</v>
      </c>
      <c r="B15" s="51">
        <v>40575</v>
      </c>
      <c r="C15" s="51"/>
      <c r="D15" s="51"/>
      <c r="E15" s="52">
        <v>140</v>
      </c>
      <c r="F15" s="63" t="s">
        <v>46</v>
      </c>
      <c r="G15" s="53">
        <v>188165</v>
      </c>
      <c r="H15" s="54" t="s">
        <v>29</v>
      </c>
      <c r="I15" s="51">
        <v>40575</v>
      </c>
      <c r="J15" s="54" t="s">
        <v>38</v>
      </c>
      <c r="K15" s="56">
        <v>93.51</v>
      </c>
      <c r="L15" s="54" t="s">
        <v>31</v>
      </c>
      <c r="M15" s="54" t="s">
        <v>31</v>
      </c>
      <c r="N15" s="54">
        <v>36</v>
      </c>
      <c r="O15" s="54">
        <v>60</v>
      </c>
      <c r="P15" s="56">
        <f t="shared" si="1"/>
        <v>3366.36</v>
      </c>
      <c r="Q15" s="56">
        <v>3355.92</v>
      </c>
      <c r="R15" s="57" t="str">
        <f t="shared" si="0"/>
        <v>Capital Lease</v>
      </c>
    </row>
    <row r="16" spans="1:18" hidden="1">
      <c r="A16" s="50">
        <v>40575</v>
      </c>
      <c r="B16" s="51">
        <v>40575</v>
      </c>
      <c r="C16" s="51"/>
      <c r="D16" s="51"/>
      <c r="E16" s="52">
        <v>140</v>
      </c>
      <c r="F16" s="63" t="s">
        <v>39</v>
      </c>
      <c r="G16" s="53">
        <v>188245</v>
      </c>
      <c r="H16" s="54" t="s">
        <v>29</v>
      </c>
      <c r="I16" s="51">
        <v>40575</v>
      </c>
      <c r="J16" s="54" t="s">
        <v>38</v>
      </c>
      <c r="K16" s="56">
        <v>93.51</v>
      </c>
      <c r="L16" s="54" t="s">
        <v>31</v>
      </c>
      <c r="M16" s="54" t="s">
        <v>31</v>
      </c>
      <c r="N16" s="54">
        <v>36</v>
      </c>
      <c r="O16" s="54">
        <v>60</v>
      </c>
      <c r="P16" s="56">
        <f t="shared" si="1"/>
        <v>3366.36</v>
      </c>
      <c r="Q16" s="56">
        <v>3355.92</v>
      </c>
      <c r="R16" s="57" t="str">
        <f t="shared" si="0"/>
        <v>Capital Lease</v>
      </c>
    </row>
    <row r="17" spans="1:18" hidden="1">
      <c r="A17" s="50">
        <v>40588</v>
      </c>
      <c r="B17" s="51">
        <v>40596</v>
      </c>
      <c r="C17" s="54"/>
      <c r="D17" s="54"/>
      <c r="E17" s="52">
        <v>330</v>
      </c>
      <c r="F17" s="63" t="s">
        <v>53</v>
      </c>
      <c r="G17" s="53">
        <v>189455</v>
      </c>
      <c r="H17" s="54" t="s">
        <v>29</v>
      </c>
      <c r="I17" s="51">
        <v>40588</v>
      </c>
      <c r="J17" s="54" t="s">
        <v>38</v>
      </c>
      <c r="K17" s="56">
        <v>82.01</v>
      </c>
      <c r="L17" s="54" t="s">
        <v>31</v>
      </c>
      <c r="M17" s="54" t="s">
        <v>31</v>
      </c>
      <c r="N17" s="54">
        <v>48</v>
      </c>
      <c r="O17" s="54">
        <v>60</v>
      </c>
      <c r="P17" s="56">
        <f t="shared" si="1"/>
        <v>3936.4800000000005</v>
      </c>
      <c r="Q17" s="56">
        <v>3937.44</v>
      </c>
      <c r="R17" s="57" t="str">
        <f t="shared" si="0"/>
        <v>Capital Lease</v>
      </c>
    </row>
    <row r="18" spans="1:18" hidden="1">
      <c r="A18" s="50">
        <v>40588</v>
      </c>
      <c r="B18" s="51">
        <v>40598</v>
      </c>
      <c r="C18" s="54"/>
      <c r="D18" s="54"/>
      <c r="E18" s="52">
        <v>3308</v>
      </c>
      <c r="F18" s="63" t="s">
        <v>55</v>
      </c>
      <c r="G18" s="53">
        <v>189460</v>
      </c>
      <c r="H18" s="54" t="s">
        <v>29</v>
      </c>
      <c r="I18" s="51">
        <v>40588</v>
      </c>
      <c r="J18" s="54" t="s">
        <v>38</v>
      </c>
      <c r="K18" s="56">
        <v>82.01</v>
      </c>
      <c r="L18" s="54" t="s">
        <v>31</v>
      </c>
      <c r="M18" s="54" t="s">
        <v>31</v>
      </c>
      <c r="N18" s="54">
        <v>48</v>
      </c>
      <c r="O18" s="54">
        <v>60</v>
      </c>
      <c r="P18" s="56">
        <f t="shared" si="1"/>
        <v>3936.4800000000005</v>
      </c>
      <c r="Q18" s="56">
        <v>3937.44</v>
      </c>
      <c r="R18" s="57" t="str">
        <f t="shared" si="0"/>
        <v>Capital Lease</v>
      </c>
    </row>
    <row r="19" spans="1:18" hidden="1">
      <c r="A19" s="50">
        <v>40588</v>
      </c>
      <c r="B19" s="54"/>
      <c r="C19" s="54"/>
      <c r="D19" s="54"/>
      <c r="E19" s="52">
        <v>330</v>
      </c>
      <c r="F19" s="63" t="s">
        <v>63</v>
      </c>
      <c r="G19" s="53">
        <v>189462</v>
      </c>
      <c r="H19" s="54" t="s">
        <v>29</v>
      </c>
      <c r="I19" s="51">
        <v>40588</v>
      </c>
      <c r="J19" s="54" t="s">
        <v>64</v>
      </c>
      <c r="K19" s="56">
        <v>378.62</v>
      </c>
      <c r="L19" s="54" t="s">
        <v>31</v>
      </c>
      <c r="M19" s="54" t="s">
        <v>31</v>
      </c>
      <c r="N19" s="54">
        <v>48</v>
      </c>
      <c r="O19" s="54">
        <v>60</v>
      </c>
      <c r="P19" s="56">
        <f t="shared" si="1"/>
        <v>18173.760000000002</v>
      </c>
      <c r="Q19" s="56">
        <v>18173.759999999998</v>
      </c>
      <c r="R19" s="57" t="str">
        <f t="shared" si="0"/>
        <v>Capital Lease</v>
      </c>
    </row>
    <row r="20" spans="1:18" hidden="1">
      <c r="A20" s="50">
        <v>40603</v>
      </c>
      <c r="B20" s="54" t="s">
        <v>65</v>
      </c>
      <c r="C20" s="54"/>
      <c r="D20" s="54"/>
      <c r="E20" s="52">
        <v>121</v>
      </c>
      <c r="F20" s="63" t="s">
        <v>48</v>
      </c>
      <c r="G20" s="53"/>
      <c r="H20" s="54" t="s">
        <v>43</v>
      </c>
      <c r="I20" s="51">
        <v>40596</v>
      </c>
      <c r="J20" s="54" t="s">
        <v>52</v>
      </c>
      <c r="K20" s="56">
        <v>114</v>
      </c>
      <c r="L20" s="54" t="s">
        <v>31</v>
      </c>
      <c r="M20" s="54" t="s">
        <v>31</v>
      </c>
      <c r="N20" s="54">
        <v>48</v>
      </c>
      <c r="O20" s="54">
        <v>60</v>
      </c>
      <c r="P20" s="56">
        <f t="shared" si="1"/>
        <v>5472</v>
      </c>
      <c r="Q20" s="56">
        <v>4682</v>
      </c>
      <c r="R20" s="57" t="str">
        <f t="shared" si="0"/>
        <v>Capital Lease</v>
      </c>
    </row>
    <row r="21" spans="1:18" hidden="1">
      <c r="A21" s="50">
        <v>40603</v>
      </c>
      <c r="B21" s="54" t="s">
        <v>65</v>
      </c>
      <c r="C21" s="54"/>
      <c r="D21" s="54"/>
      <c r="E21" s="52">
        <v>121</v>
      </c>
      <c r="F21" s="63" t="s">
        <v>50</v>
      </c>
      <c r="G21" s="54"/>
      <c r="H21" s="54" t="s">
        <v>43</v>
      </c>
      <c r="I21" s="51">
        <v>40596</v>
      </c>
      <c r="J21" s="54" t="s">
        <v>51</v>
      </c>
      <c r="K21" s="56">
        <v>112</v>
      </c>
      <c r="L21" s="54" t="s">
        <v>31</v>
      </c>
      <c r="M21" s="54" t="s">
        <v>31</v>
      </c>
      <c r="N21" s="54">
        <v>48</v>
      </c>
      <c r="O21" s="54">
        <v>60</v>
      </c>
      <c r="P21" s="56">
        <f t="shared" si="1"/>
        <v>5376</v>
      </c>
      <c r="Q21" s="56">
        <v>4208</v>
      </c>
      <c r="R21" s="57" t="str">
        <f t="shared" si="0"/>
        <v>Capital Lease</v>
      </c>
    </row>
    <row r="22" spans="1:18" hidden="1">
      <c r="A22" s="50">
        <v>40609</v>
      </c>
      <c r="B22" s="56" t="s">
        <v>56</v>
      </c>
      <c r="C22" s="58"/>
      <c r="D22" s="58"/>
      <c r="E22" s="59">
        <v>125</v>
      </c>
      <c r="F22" s="63" t="s">
        <v>57</v>
      </c>
      <c r="G22" s="54">
        <v>191018</v>
      </c>
      <c r="H22" s="54" t="s">
        <v>58</v>
      </c>
      <c r="I22" s="51">
        <v>40603</v>
      </c>
      <c r="J22" s="54" t="s">
        <v>59</v>
      </c>
      <c r="K22" s="56">
        <v>982</v>
      </c>
      <c r="L22" s="54" t="s">
        <v>31</v>
      </c>
      <c r="M22" s="54" t="s">
        <v>31</v>
      </c>
      <c r="N22" s="54">
        <v>48</v>
      </c>
      <c r="O22" s="54">
        <v>60</v>
      </c>
      <c r="P22" s="56">
        <f>+K22*N22</f>
        <v>47136</v>
      </c>
      <c r="Q22" s="58">
        <v>23442.6</v>
      </c>
      <c r="R22" s="57" t="str">
        <f>IF(ISERROR(IF(L22="Y","Capital Lease",IF(M22="Y","Capital Lease",IF((N22/O22)&gt;0.75,"Capital Lease", IF(P22/Q22&gt;0.9,"Capital Lease","Operating Lease"))))),"",IF(L22="Y","Capital Lease",IF(M22="Y","Capital Lease",IF((N22/O22)&gt;0.75,"Capital Lease", IF(P22/Q22&gt;0.9,"Capital Lease","Operating Lease")))))</f>
        <v>Capital Lease</v>
      </c>
    </row>
    <row r="23" spans="1:18" hidden="1">
      <c r="A23" s="50">
        <v>40617</v>
      </c>
      <c r="B23" s="51">
        <v>40617</v>
      </c>
      <c r="C23" s="58"/>
      <c r="D23" s="58"/>
      <c r="E23" s="52">
        <v>280</v>
      </c>
      <c r="F23" s="63" t="s">
        <v>68</v>
      </c>
      <c r="G23" s="54">
        <v>190513</v>
      </c>
      <c r="H23" s="54" t="s">
        <v>29</v>
      </c>
      <c r="I23" s="51">
        <v>40617</v>
      </c>
      <c r="J23" s="54" t="s">
        <v>67</v>
      </c>
      <c r="K23" s="56">
        <v>221.49</v>
      </c>
      <c r="L23" s="54" t="s">
        <v>31</v>
      </c>
      <c r="M23" s="54" t="s">
        <v>31</v>
      </c>
      <c r="N23" s="54">
        <v>36</v>
      </c>
      <c r="O23" s="54">
        <v>60</v>
      </c>
      <c r="P23" s="56">
        <f t="shared" si="1"/>
        <v>7973.64</v>
      </c>
      <c r="Q23" s="58">
        <v>8197</v>
      </c>
      <c r="R23" s="57" t="str">
        <f t="shared" si="0"/>
        <v>Capital Lease</v>
      </c>
    </row>
    <row r="24" spans="1:18" hidden="1">
      <c r="A24" s="50">
        <v>40617</v>
      </c>
      <c r="B24" s="51">
        <v>40617</v>
      </c>
      <c r="C24" s="58"/>
      <c r="D24" s="58"/>
      <c r="E24" s="52">
        <v>280</v>
      </c>
      <c r="F24" s="63" t="s">
        <v>69</v>
      </c>
      <c r="G24" s="54">
        <v>190515</v>
      </c>
      <c r="H24" s="54" t="s">
        <v>70</v>
      </c>
      <c r="I24" s="51">
        <v>40617</v>
      </c>
      <c r="J24" s="54" t="s">
        <v>67</v>
      </c>
      <c r="K24" s="56">
        <v>221.49</v>
      </c>
      <c r="L24" s="54" t="s">
        <v>31</v>
      </c>
      <c r="M24" s="54" t="s">
        <v>31</v>
      </c>
      <c r="N24" s="54">
        <v>36</v>
      </c>
      <c r="O24" s="54">
        <v>60</v>
      </c>
      <c r="P24" s="56">
        <f t="shared" si="1"/>
        <v>7973.64</v>
      </c>
      <c r="Q24" s="58">
        <v>8197</v>
      </c>
      <c r="R24" s="57" t="str">
        <f t="shared" si="0"/>
        <v>Capital Lease</v>
      </c>
    </row>
    <row r="25" spans="1:18" hidden="1">
      <c r="A25" s="50">
        <v>40617</v>
      </c>
      <c r="B25" s="51">
        <v>40617</v>
      </c>
      <c r="C25" s="58"/>
      <c r="D25" s="58"/>
      <c r="E25" s="52">
        <v>280</v>
      </c>
      <c r="F25" s="63" t="s">
        <v>71</v>
      </c>
      <c r="G25" s="54">
        <v>190517</v>
      </c>
      <c r="H25" s="54" t="s">
        <v>70</v>
      </c>
      <c r="I25" s="51">
        <v>40617</v>
      </c>
      <c r="J25" s="54" t="s">
        <v>67</v>
      </c>
      <c r="K25" s="56">
        <v>221.49</v>
      </c>
      <c r="L25" s="54" t="s">
        <v>31</v>
      </c>
      <c r="M25" s="54" t="s">
        <v>31</v>
      </c>
      <c r="N25" s="54">
        <v>36</v>
      </c>
      <c r="O25" s="54">
        <v>60</v>
      </c>
      <c r="P25" s="56">
        <f t="shared" si="1"/>
        <v>7973.64</v>
      </c>
      <c r="Q25" s="58">
        <v>8197</v>
      </c>
      <c r="R25" s="57" t="str">
        <f t="shared" si="0"/>
        <v>Capital Lease</v>
      </c>
    </row>
    <row r="26" spans="1:18" hidden="1">
      <c r="A26" s="50">
        <v>40617</v>
      </c>
      <c r="B26" s="51">
        <v>40618</v>
      </c>
      <c r="C26" s="58"/>
      <c r="D26" s="58"/>
      <c r="E26" s="52">
        <v>280</v>
      </c>
      <c r="F26" s="63" t="s">
        <v>72</v>
      </c>
      <c r="G26" s="54">
        <v>190519</v>
      </c>
      <c r="H26" s="54" t="s">
        <v>70</v>
      </c>
      <c r="I26" s="51">
        <v>40617</v>
      </c>
      <c r="J26" s="54" t="s">
        <v>67</v>
      </c>
      <c r="K26" s="56">
        <v>221.49</v>
      </c>
      <c r="L26" s="54" t="s">
        <v>31</v>
      </c>
      <c r="M26" s="54" t="s">
        <v>31</v>
      </c>
      <c r="N26" s="54">
        <v>36</v>
      </c>
      <c r="O26" s="54">
        <v>60</v>
      </c>
      <c r="P26" s="56">
        <f t="shared" si="1"/>
        <v>7973.64</v>
      </c>
      <c r="Q26" s="58">
        <v>8197</v>
      </c>
      <c r="R26" s="57" t="str">
        <f t="shared" si="0"/>
        <v>Capital Lease</v>
      </c>
    </row>
    <row r="27" spans="1:18" hidden="1">
      <c r="A27" s="50">
        <v>40617</v>
      </c>
      <c r="B27" s="51">
        <v>40618</v>
      </c>
      <c r="C27" s="58"/>
      <c r="D27" s="58"/>
      <c r="E27" s="52">
        <v>280</v>
      </c>
      <c r="F27" s="63" t="s">
        <v>73</v>
      </c>
      <c r="G27" s="54">
        <v>190521</v>
      </c>
      <c r="H27" s="54" t="s">
        <v>29</v>
      </c>
      <c r="I27" s="51">
        <v>40617</v>
      </c>
      <c r="J27" s="54" t="s">
        <v>67</v>
      </c>
      <c r="K27" s="56">
        <v>221.49</v>
      </c>
      <c r="L27" s="54" t="s">
        <v>31</v>
      </c>
      <c r="M27" s="54" t="s">
        <v>31</v>
      </c>
      <c r="N27" s="54">
        <v>36</v>
      </c>
      <c r="O27" s="54">
        <v>60</v>
      </c>
      <c r="P27" s="56">
        <f t="shared" si="1"/>
        <v>7973.64</v>
      </c>
      <c r="Q27" s="58">
        <v>8197</v>
      </c>
      <c r="R27" s="57" t="str">
        <f t="shared" si="0"/>
        <v>Capital Lease</v>
      </c>
    </row>
    <row r="28" spans="1:18" hidden="1">
      <c r="A28" s="50">
        <v>40617</v>
      </c>
      <c r="B28" s="51">
        <v>40618</v>
      </c>
      <c r="C28" s="58"/>
      <c r="D28" s="58"/>
      <c r="E28" s="52">
        <v>280</v>
      </c>
      <c r="F28" s="63" t="s">
        <v>74</v>
      </c>
      <c r="G28" s="54">
        <v>190523</v>
      </c>
      <c r="H28" s="54" t="s">
        <v>29</v>
      </c>
      <c r="I28" s="51">
        <v>40617</v>
      </c>
      <c r="J28" s="54" t="s">
        <v>67</v>
      </c>
      <c r="K28" s="56">
        <v>221.49</v>
      </c>
      <c r="L28" s="54" t="s">
        <v>31</v>
      </c>
      <c r="M28" s="54" t="s">
        <v>31</v>
      </c>
      <c r="N28" s="54">
        <v>36</v>
      </c>
      <c r="O28" s="54">
        <v>60</v>
      </c>
      <c r="P28" s="56">
        <f t="shared" si="1"/>
        <v>7973.64</v>
      </c>
      <c r="Q28" s="58">
        <v>8197</v>
      </c>
      <c r="R28" s="57" t="str">
        <f t="shared" si="0"/>
        <v>Capital Lease</v>
      </c>
    </row>
    <row r="29" spans="1:18" hidden="1">
      <c r="A29" s="50">
        <v>40617</v>
      </c>
      <c r="B29" s="51">
        <v>40618</v>
      </c>
      <c r="C29" s="58"/>
      <c r="D29" s="58"/>
      <c r="E29" s="52">
        <v>280</v>
      </c>
      <c r="F29" s="63" t="s">
        <v>75</v>
      </c>
      <c r="G29" s="54">
        <v>190524</v>
      </c>
      <c r="H29" s="54" t="s">
        <v>29</v>
      </c>
      <c r="I29" s="51">
        <v>40617</v>
      </c>
      <c r="J29" s="54" t="s">
        <v>76</v>
      </c>
      <c r="K29" s="56">
        <v>71.45</v>
      </c>
      <c r="L29" s="54" t="s">
        <v>31</v>
      </c>
      <c r="M29" s="54" t="s">
        <v>31</v>
      </c>
      <c r="N29" s="54">
        <v>36</v>
      </c>
      <c r="O29" s="54">
        <v>60</v>
      </c>
      <c r="P29" s="56">
        <f t="shared" si="1"/>
        <v>2572.2000000000003</v>
      </c>
      <c r="Q29" s="58">
        <v>1397</v>
      </c>
      <c r="R29" s="57" t="str">
        <f t="shared" si="0"/>
        <v>Capital Lease</v>
      </c>
    </row>
    <row r="30" spans="1:18" hidden="1">
      <c r="A30" s="50">
        <v>40617</v>
      </c>
      <c r="B30" s="51">
        <v>40618</v>
      </c>
      <c r="C30" s="58"/>
      <c r="D30" s="58"/>
      <c r="E30" s="52">
        <v>280</v>
      </c>
      <c r="F30" s="63" t="s">
        <v>77</v>
      </c>
      <c r="G30" s="54">
        <v>191075</v>
      </c>
      <c r="H30" s="54" t="s">
        <v>70</v>
      </c>
      <c r="I30" s="51">
        <v>40617</v>
      </c>
      <c r="J30" s="54" t="s">
        <v>78</v>
      </c>
      <c r="K30" s="56">
        <v>406.8</v>
      </c>
      <c r="L30" s="54" t="s">
        <v>31</v>
      </c>
      <c r="M30" s="54" t="s">
        <v>31</v>
      </c>
      <c r="N30" s="54">
        <v>36</v>
      </c>
      <c r="O30" s="54">
        <v>60</v>
      </c>
      <c r="P30" s="56">
        <f t="shared" si="1"/>
        <v>14644.800000000001</v>
      </c>
      <c r="Q30" s="58">
        <v>10995</v>
      </c>
      <c r="R30" s="57" t="str">
        <f t="shared" si="0"/>
        <v>Capital Lease</v>
      </c>
    </row>
    <row r="31" spans="1:18" hidden="1">
      <c r="A31" s="50">
        <v>40617</v>
      </c>
      <c r="B31" s="51">
        <v>40618</v>
      </c>
      <c r="C31" s="58"/>
      <c r="D31" s="58"/>
      <c r="E31" s="52">
        <v>280</v>
      </c>
      <c r="F31" s="63" t="s">
        <v>80</v>
      </c>
      <c r="G31" s="54">
        <v>191349</v>
      </c>
      <c r="H31" s="54" t="s">
        <v>70</v>
      </c>
      <c r="I31" s="51">
        <v>40617</v>
      </c>
      <c r="J31" s="54" t="s">
        <v>79</v>
      </c>
      <c r="K31" s="56">
        <v>340.8</v>
      </c>
      <c r="L31" s="54" t="s">
        <v>31</v>
      </c>
      <c r="M31" s="54" t="s">
        <v>31</v>
      </c>
      <c r="N31" s="54">
        <v>36</v>
      </c>
      <c r="O31" s="54">
        <v>60</v>
      </c>
      <c r="P31" s="56">
        <f t="shared" si="1"/>
        <v>12268.800000000001</v>
      </c>
      <c r="Q31" s="58">
        <v>10795</v>
      </c>
      <c r="R31" s="57" t="str">
        <f t="shared" si="0"/>
        <v>Capital Lease</v>
      </c>
    </row>
    <row r="32" spans="1:18" hidden="1">
      <c r="A32" s="50">
        <v>40617</v>
      </c>
      <c r="B32" s="51">
        <v>40618</v>
      </c>
      <c r="C32" s="58"/>
      <c r="D32" s="58"/>
      <c r="E32" s="52">
        <v>280</v>
      </c>
      <c r="F32" s="63" t="s">
        <v>81</v>
      </c>
      <c r="G32" s="54">
        <v>191351</v>
      </c>
      <c r="H32" s="54" t="s">
        <v>29</v>
      </c>
      <c r="I32" s="51">
        <v>40617</v>
      </c>
      <c r="J32" s="54" t="s">
        <v>79</v>
      </c>
      <c r="K32" s="56">
        <v>340.8</v>
      </c>
      <c r="L32" s="54" t="s">
        <v>31</v>
      </c>
      <c r="M32" s="54" t="s">
        <v>31</v>
      </c>
      <c r="N32" s="54">
        <v>36</v>
      </c>
      <c r="O32" s="54">
        <v>60</v>
      </c>
      <c r="P32" s="56">
        <f t="shared" si="1"/>
        <v>12268.800000000001</v>
      </c>
      <c r="Q32" s="58">
        <v>10795</v>
      </c>
      <c r="R32" s="57" t="str">
        <f t="shared" si="0"/>
        <v>Capital Lease</v>
      </c>
    </row>
    <row r="33" spans="1:18" hidden="1">
      <c r="A33" s="50">
        <v>40617</v>
      </c>
      <c r="B33" s="51">
        <v>40618</v>
      </c>
      <c r="C33" s="58"/>
      <c r="D33" s="58"/>
      <c r="E33" s="52">
        <v>280</v>
      </c>
      <c r="F33" s="63" t="s">
        <v>82</v>
      </c>
      <c r="G33" s="54">
        <v>191352</v>
      </c>
      <c r="H33" s="54" t="s">
        <v>70</v>
      </c>
      <c r="I33" s="51">
        <v>40617</v>
      </c>
      <c r="J33" s="54" t="s">
        <v>83</v>
      </c>
      <c r="K33" s="56">
        <v>221.49</v>
      </c>
      <c r="L33" s="54" t="s">
        <v>31</v>
      </c>
      <c r="M33" s="54" t="s">
        <v>31</v>
      </c>
      <c r="N33" s="54">
        <v>36</v>
      </c>
      <c r="O33" s="54">
        <v>60</v>
      </c>
      <c r="P33" s="56">
        <f t="shared" si="1"/>
        <v>7973.64</v>
      </c>
      <c r="Q33" s="58">
        <v>8197</v>
      </c>
      <c r="R33" s="57" t="str">
        <f t="shared" si="0"/>
        <v>Capital Lease</v>
      </c>
    </row>
    <row r="34" spans="1:18" hidden="1">
      <c r="A34" s="50">
        <v>40617</v>
      </c>
      <c r="B34" s="51">
        <v>40618</v>
      </c>
      <c r="C34" s="58"/>
      <c r="D34" s="58"/>
      <c r="E34" s="52">
        <v>280</v>
      </c>
      <c r="F34" s="63" t="s">
        <v>84</v>
      </c>
      <c r="G34" s="54">
        <v>191353</v>
      </c>
      <c r="H34" s="54" t="s">
        <v>29</v>
      </c>
      <c r="I34" s="51">
        <v>40617</v>
      </c>
      <c r="J34" s="54" t="s">
        <v>67</v>
      </c>
      <c r="K34" s="56">
        <v>221.49</v>
      </c>
      <c r="L34" s="54" t="s">
        <v>31</v>
      </c>
      <c r="M34" s="54" t="s">
        <v>31</v>
      </c>
      <c r="N34" s="54">
        <v>36</v>
      </c>
      <c r="O34" s="54">
        <v>60</v>
      </c>
      <c r="P34" s="56">
        <f t="shared" si="1"/>
        <v>7973.64</v>
      </c>
      <c r="Q34" s="58">
        <v>8197</v>
      </c>
      <c r="R34" s="57" t="str">
        <f t="shared" si="0"/>
        <v>Capital Lease</v>
      </c>
    </row>
    <row r="35" spans="1:18" hidden="1">
      <c r="A35" s="50">
        <v>40617</v>
      </c>
      <c r="B35" s="51">
        <v>40618</v>
      </c>
      <c r="C35" s="58"/>
      <c r="D35" s="58"/>
      <c r="E35" s="52">
        <v>280</v>
      </c>
      <c r="F35" s="63" t="s">
        <v>85</v>
      </c>
      <c r="G35" s="54">
        <v>191355</v>
      </c>
      <c r="H35" s="54" t="s">
        <v>29</v>
      </c>
      <c r="I35" s="51">
        <v>40617</v>
      </c>
      <c r="J35" s="54" t="s">
        <v>67</v>
      </c>
      <c r="K35" s="56">
        <v>221.49</v>
      </c>
      <c r="L35" s="54" t="s">
        <v>31</v>
      </c>
      <c r="M35" s="54" t="s">
        <v>31</v>
      </c>
      <c r="N35" s="54">
        <v>36</v>
      </c>
      <c r="O35" s="54">
        <v>60</v>
      </c>
      <c r="P35" s="56">
        <f t="shared" si="1"/>
        <v>7973.64</v>
      </c>
      <c r="Q35" s="58">
        <v>8197</v>
      </c>
      <c r="R35" s="57" t="str">
        <f t="shared" si="0"/>
        <v>Capital Lease</v>
      </c>
    </row>
    <row r="36" spans="1:18" hidden="1">
      <c r="A36" s="50">
        <v>40617</v>
      </c>
      <c r="B36" s="51">
        <v>40618</v>
      </c>
      <c r="C36" s="58"/>
      <c r="D36" s="58"/>
      <c r="E36" s="52">
        <v>280</v>
      </c>
      <c r="F36" s="63" t="s">
        <v>86</v>
      </c>
      <c r="G36" s="54">
        <v>191356</v>
      </c>
      <c r="H36" s="54" t="s">
        <v>29</v>
      </c>
      <c r="I36" s="51">
        <v>40617</v>
      </c>
      <c r="J36" s="54" t="s">
        <v>83</v>
      </c>
      <c r="K36" s="56">
        <v>221.49</v>
      </c>
      <c r="L36" s="54" t="s">
        <v>31</v>
      </c>
      <c r="M36" s="54" t="s">
        <v>31</v>
      </c>
      <c r="N36" s="54">
        <v>36</v>
      </c>
      <c r="O36" s="54">
        <v>60</v>
      </c>
      <c r="P36" s="56">
        <f t="shared" si="1"/>
        <v>7973.64</v>
      </c>
      <c r="Q36" s="58">
        <v>8197</v>
      </c>
      <c r="R36" s="57" t="str">
        <f t="shared" si="0"/>
        <v>Capital Lease</v>
      </c>
    </row>
    <row r="37" spans="1:18" hidden="1">
      <c r="A37" s="50">
        <v>40631</v>
      </c>
      <c r="B37" s="56" t="s">
        <v>43</v>
      </c>
      <c r="C37" s="58"/>
      <c r="D37" s="58"/>
      <c r="E37" s="52">
        <v>64</v>
      </c>
      <c r="F37" s="63" t="s">
        <v>60</v>
      </c>
      <c r="G37" s="54"/>
      <c r="H37" s="54" t="s">
        <v>61</v>
      </c>
      <c r="I37" s="51">
        <v>40631</v>
      </c>
      <c r="J37" s="54" t="s">
        <v>62</v>
      </c>
      <c r="K37" s="56">
        <v>116</v>
      </c>
      <c r="L37" s="54" t="s">
        <v>31</v>
      </c>
      <c r="M37" s="54" t="s">
        <v>31</v>
      </c>
      <c r="N37" s="54">
        <v>48</v>
      </c>
      <c r="O37" s="54">
        <v>60</v>
      </c>
      <c r="P37" s="56">
        <f>+K37*N37</f>
        <v>5568</v>
      </c>
      <c r="Q37" s="58">
        <v>4748</v>
      </c>
      <c r="R37" s="57" t="str">
        <f>IF(ISERROR(IF(L37="Y","Capital Lease",IF(M37="Y","Capital Lease",IF((N37/O37)&gt;0.75,"Capital Lease", IF(P37/Q37&gt;0.9,"Capital Lease","Operating Lease"))))),"",IF(L37="Y","Capital Lease",IF(M37="Y","Capital Lease",IF((N37/O37)&gt;0.75,"Capital Lease", IF(P37/Q37&gt;0.9,"Capital Lease","Operating Lease")))))</f>
        <v>Capital Lease</v>
      </c>
    </row>
    <row r="38" spans="1:18" hidden="1">
      <c r="A38" s="50"/>
      <c r="B38" s="56"/>
      <c r="C38" s="58"/>
      <c r="D38" s="58"/>
      <c r="E38" s="52"/>
      <c r="F38" s="63"/>
      <c r="G38" s="54"/>
      <c r="H38" s="54"/>
      <c r="I38" s="51"/>
      <c r="J38" s="54"/>
      <c r="K38" s="56"/>
      <c r="L38" s="54"/>
      <c r="M38" s="54"/>
      <c r="N38" s="54"/>
      <c r="O38" s="54"/>
      <c r="P38" s="56">
        <f t="shared" si="1"/>
        <v>0</v>
      </c>
      <c r="Q38" s="58"/>
      <c r="R38" s="57" t="str">
        <f t="shared" si="0"/>
        <v/>
      </c>
    </row>
    <row r="39" spans="1:18" hidden="1">
      <c r="A39" s="50">
        <v>40631</v>
      </c>
      <c r="B39" s="56"/>
      <c r="C39" s="58"/>
      <c r="D39" s="58"/>
      <c r="E39" s="52">
        <v>370</v>
      </c>
      <c r="F39" s="63" t="s">
        <v>87</v>
      </c>
      <c r="G39" s="54">
        <v>191690</v>
      </c>
      <c r="H39" s="54" t="s">
        <v>29</v>
      </c>
      <c r="I39" s="51">
        <v>40631</v>
      </c>
      <c r="J39" s="54" t="s">
        <v>88</v>
      </c>
      <c r="K39" s="56">
        <v>258.58</v>
      </c>
      <c r="L39" s="54" t="s">
        <v>31</v>
      </c>
      <c r="M39" s="54" t="s">
        <v>31</v>
      </c>
      <c r="N39" s="54">
        <v>48</v>
      </c>
      <c r="O39" s="54">
        <v>60</v>
      </c>
      <c r="P39" s="56">
        <f t="shared" si="1"/>
        <v>12411.84</v>
      </c>
      <c r="Q39" s="58">
        <v>12411.84</v>
      </c>
      <c r="R39" s="57" t="str">
        <f t="shared" si="0"/>
        <v>Capital Lease</v>
      </c>
    </row>
    <row r="40" spans="1:18" hidden="1">
      <c r="A40" s="50">
        <v>40631</v>
      </c>
      <c r="B40" s="56" t="s">
        <v>43</v>
      </c>
      <c r="C40" s="58"/>
      <c r="D40" s="58"/>
      <c r="E40" s="52">
        <v>295</v>
      </c>
      <c r="F40" s="63" t="s">
        <v>89</v>
      </c>
      <c r="G40" s="54"/>
      <c r="H40" s="54" t="s">
        <v>61</v>
      </c>
      <c r="I40" s="51">
        <v>40631</v>
      </c>
      <c r="J40" s="54" t="s">
        <v>99</v>
      </c>
      <c r="K40" s="56">
        <v>105</v>
      </c>
      <c r="L40" s="54" t="s">
        <v>31</v>
      </c>
      <c r="M40" s="54" t="s">
        <v>31</v>
      </c>
      <c r="N40" s="54">
        <v>48</v>
      </c>
      <c r="O40" s="54">
        <v>60</v>
      </c>
      <c r="P40" s="56">
        <f t="shared" si="1"/>
        <v>5040</v>
      </c>
      <c r="Q40" s="58">
        <v>3931</v>
      </c>
      <c r="R40" s="57" t="str">
        <f t="shared" si="0"/>
        <v>Capital Lease</v>
      </c>
    </row>
    <row r="41" spans="1:18" hidden="1">
      <c r="A41" s="50">
        <v>40638</v>
      </c>
      <c r="B41" s="56" t="s">
        <v>43</v>
      </c>
      <c r="C41" s="58"/>
      <c r="D41" s="58"/>
      <c r="E41" s="52">
        <v>90</v>
      </c>
      <c r="F41" s="63" t="s">
        <v>90</v>
      </c>
      <c r="G41" s="54">
        <v>192408</v>
      </c>
      <c r="H41" s="54" t="s">
        <v>61</v>
      </c>
      <c r="I41" s="51">
        <v>40639</v>
      </c>
      <c r="J41" s="54" t="s">
        <v>34</v>
      </c>
      <c r="K41" s="56">
        <v>184</v>
      </c>
      <c r="L41" s="54" t="s">
        <v>31</v>
      </c>
      <c r="M41" s="54" t="s">
        <v>31</v>
      </c>
      <c r="N41" s="54">
        <v>36</v>
      </c>
      <c r="O41" s="54">
        <v>60</v>
      </c>
      <c r="P41" s="56">
        <f t="shared" si="1"/>
        <v>6624</v>
      </c>
      <c r="Q41" s="58">
        <v>5361</v>
      </c>
      <c r="R41" s="57" t="str">
        <f t="shared" si="0"/>
        <v>Capital Lease</v>
      </c>
    </row>
    <row r="42" spans="1:18" hidden="1">
      <c r="A42" s="50">
        <v>40638</v>
      </c>
      <c r="B42" s="56" t="s">
        <v>43</v>
      </c>
      <c r="C42" s="58"/>
      <c r="D42" s="58"/>
      <c r="E42" s="52">
        <v>90</v>
      </c>
      <c r="F42" s="63" t="s">
        <v>91</v>
      </c>
      <c r="G42" s="54">
        <v>192408</v>
      </c>
      <c r="H42" s="54" t="s">
        <v>61</v>
      </c>
      <c r="I42" s="51">
        <v>40639</v>
      </c>
      <c r="J42" s="54" t="s">
        <v>34</v>
      </c>
      <c r="K42" s="56">
        <v>184</v>
      </c>
      <c r="L42" s="54" t="s">
        <v>31</v>
      </c>
      <c r="M42" s="54" t="s">
        <v>31</v>
      </c>
      <c r="N42" s="54">
        <v>36</v>
      </c>
      <c r="O42" s="54">
        <v>60</v>
      </c>
      <c r="P42" s="56">
        <f t="shared" ref="P42" si="2">+K42*N42</f>
        <v>6624</v>
      </c>
      <c r="Q42" s="58">
        <v>5361</v>
      </c>
      <c r="R42" s="57" t="str">
        <f t="shared" si="0"/>
        <v>Capital Lease</v>
      </c>
    </row>
    <row r="43" spans="1:18" hidden="1">
      <c r="A43" s="50">
        <v>40638</v>
      </c>
      <c r="B43" s="56" t="s">
        <v>43</v>
      </c>
      <c r="C43" s="58"/>
      <c r="D43" s="58"/>
      <c r="E43" s="52">
        <v>90</v>
      </c>
      <c r="F43" s="63" t="s">
        <v>92</v>
      </c>
      <c r="G43" s="54">
        <v>192408</v>
      </c>
      <c r="H43" s="54" t="s">
        <v>61</v>
      </c>
      <c r="I43" s="51">
        <v>40639</v>
      </c>
      <c r="J43" s="54" t="s">
        <v>34</v>
      </c>
      <c r="K43" s="56">
        <v>206</v>
      </c>
      <c r="L43" s="54" t="s">
        <v>31</v>
      </c>
      <c r="M43" s="54" t="s">
        <v>31</v>
      </c>
      <c r="N43" s="54">
        <v>36</v>
      </c>
      <c r="O43" s="54">
        <v>60</v>
      </c>
      <c r="P43" s="56">
        <f t="shared" si="1"/>
        <v>7416</v>
      </c>
      <c r="Q43" s="58">
        <v>5992</v>
      </c>
      <c r="R43" s="57" t="str">
        <f t="shared" si="0"/>
        <v>Capital Lease</v>
      </c>
    </row>
    <row r="44" spans="1:18" hidden="1">
      <c r="A44" s="50">
        <v>40610</v>
      </c>
      <c r="B44" s="56"/>
      <c r="C44" s="58"/>
      <c r="D44" s="58"/>
      <c r="E44" s="52">
        <v>280</v>
      </c>
      <c r="F44" s="63" t="s">
        <v>66</v>
      </c>
      <c r="G44" s="54">
        <v>190523</v>
      </c>
      <c r="H44" s="54" t="s">
        <v>29</v>
      </c>
      <c r="I44" s="51">
        <v>40610</v>
      </c>
      <c r="J44" s="54" t="s">
        <v>67</v>
      </c>
      <c r="K44" s="56">
        <v>221.49</v>
      </c>
      <c r="L44" s="54" t="s">
        <v>31</v>
      </c>
      <c r="M44" s="54" t="s">
        <v>31</v>
      </c>
      <c r="N44" s="54">
        <v>36</v>
      </c>
      <c r="O44" s="54">
        <v>60</v>
      </c>
      <c r="P44" s="56">
        <f t="shared" si="1"/>
        <v>7973.64</v>
      </c>
      <c r="Q44" s="58">
        <v>8197</v>
      </c>
      <c r="R44" s="57" t="str">
        <f>IF(ISERROR(IF(L44="Y","Capital Lease",IF(M44="Y","Capital Lease",IF((N44/O44)&gt;0.75,"Capital Lease", IF(P44/Q44&gt;0.9,"Capital Lease","Operating Lease"))))),"",IF(L44="Y","Capital Lease",IF(M44="Y","Capital Lease",IF((N44/O44)&gt;0.75,"Capital Lease", IF(P44/Q44&gt;0.9,"Capital Lease","Operating Lease")))))</f>
        <v>Capital Lease</v>
      </c>
    </row>
    <row r="45" spans="1:18" hidden="1">
      <c r="A45" s="50">
        <v>40661</v>
      </c>
      <c r="B45" s="56" t="s">
        <v>43</v>
      </c>
      <c r="C45" s="58"/>
      <c r="D45" s="58"/>
      <c r="E45" s="52">
        <v>295</v>
      </c>
      <c r="F45" s="63" t="s">
        <v>89</v>
      </c>
      <c r="G45" s="54"/>
      <c r="H45" s="54" t="s">
        <v>61</v>
      </c>
      <c r="I45" s="51">
        <v>40661</v>
      </c>
      <c r="J45" s="54" t="s">
        <v>99</v>
      </c>
      <c r="K45" s="56">
        <v>105</v>
      </c>
      <c r="L45" s="54" t="s">
        <v>31</v>
      </c>
      <c r="M45" s="54" t="s">
        <v>31</v>
      </c>
      <c r="N45" s="54">
        <v>48</v>
      </c>
      <c r="O45" s="54">
        <v>60</v>
      </c>
      <c r="P45" s="56">
        <f t="shared" ref="P45" si="3">+K45*N45</f>
        <v>5040</v>
      </c>
      <c r="Q45" s="58">
        <v>3931</v>
      </c>
      <c r="R45" s="57" t="str">
        <f t="shared" ref="R45" si="4">IF(ISERROR(IF(L45="Y","Capital Lease",IF(M45="Y","Capital Lease",IF((N45/O45)&gt;0.75,"Capital Lease", IF(P45/Q45&gt;0.9,"Capital Lease","Operating Lease"))))),"",IF(L45="Y","Capital Lease",IF(M45="Y","Capital Lease",IF((N45/O45)&gt;0.75,"Capital Lease", IF(P45/Q45&gt;0.9,"Capital Lease","Operating Lease")))))</f>
        <v>Capital Lease</v>
      </c>
    </row>
    <row r="46" spans="1:18" hidden="1">
      <c r="A46" s="50">
        <v>40661</v>
      </c>
      <c r="B46" s="56" t="s">
        <v>29</v>
      </c>
      <c r="C46" s="58"/>
      <c r="D46" s="58"/>
      <c r="E46" s="52">
        <v>125</v>
      </c>
      <c r="F46" s="63" t="s">
        <v>98</v>
      </c>
      <c r="G46" s="54">
        <v>193734</v>
      </c>
      <c r="H46" s="54" t="s">
        <v>29</v>
      </c>
      <c r="I46" s="51">
        <v>40661</v>
      </c>
      <c r="J46" s="54" t="s">
        <v>94</v>
      </c>
      <c r="K46" s="56">
        <v>242.8</v>
      </c>
      <c r="L46" s="54" t="s">
        <v>31</v>
      </c>
      <c r="M46" s="54" t="s">
        <v>31</v>
      </c>
      <c r="N46" s="54">
        <v>36</v>
      </c>
      <c r="O46" s="54">
        <v>60</v>
      </c>
      <c r="P46" s="60">
        <f>+K46*N46</f>
        <v>8740.8000000000011</v>
      </c>
      <c r="Q46" s="58">
        <v>8740.7999999999993</v>
      </c>
      <c r="R46" s="57" t="str">
        <f>IF(ISERROR(IF(L46="Y","Capital Lease",IF(M46="Y","Capital Lease",IF((N46/O46)&gt;0.75,"Capital Lease", IF(P46/Q46&gt;0.9,"Capital Lease","Operating Lease"))))),"",IF(L46="Y","Capital Lease",IF(M46="Y","Capital Lease",IF((N46/O46)&gt;0.75,"Capital Lease", IF(P46/Q46&gt;0.9,"Capital Lease","Operating Lease")))))</f>
        <v>Capital Lease</v>
      </c>
    </row>
    <row r="47" spans="1:18" hidden="1">
      <c r="A47" s="50"/>
      <c r="B47" s="65"/>
      <c r="C47" s="61"/>
      <c r="D47" s="61"/>
      <c r="E47" s="65"/>
      <c r="F47" s="64"/>
      <c r="G47" s="65"/>
      <c r="H47" s="65"/>
      <c r="I47" s="65"/>
      <c r="J47" s="65"/>
      <c r="K47" s="65"/>
      <c r="L47" s="62"/>
      <c r="M47" s="61"/>
      <c r="N47" s="61"/>
      <c r="O47" s="61"/>
      <c r="P47" s="60">
        <f t="shared" si="1"/>
        <v>0</v>
      </c>
      <c r="Q47" s="67"/>
      <c r="R47" s="57" t="str">
        <f>IF(ISERROR(IF(L47="Y","Capital Lease",IF(M47="Y","Capital Lease",IF((N47/O47)&gt;0.75,"Capital Lease", IF(P47/Q47&gt;0.9,"Capital Lease","Operating Lease"))))),"",IF(L47="Y","Capital Lease",IF(M47="Y","Capital Lease",IF((N47/O47)&gt;0.75,"Capital Lease", IF(P47/Q47&gt;0.9,"Capital Lease","Operating Lease")))))</f>
        <v/>
      </c>
    </row>
    <row r="48" spans="1:18" hidden="1">
      <c r="A48" s="50" t="s">
        <v>93</v>
      </c>
      <c r="B48" s="56" t="s">
        <v>29</v>
      </c>
      <c r="C48" s="58"/>
      <c r="D48" s="58"/>
      <c r="E48" s="52"/>
      <c r="F48" s="63" t="s">
        <v>95</v>
      </c>
      <c r="G48" s="54"/>
      <c r="H48" s="54" t="s">
        <v>29</v>
      </c>
      <c r="I48" s="51">
        <v>40661</v>
      </c>
      <c r="J48" s="54" t="s">
        <v>94</v>
      </c>
      <c r="K48" s="56">
        <v>178.63</v>
      </c>
      <c r="L48" s="54" t="s">
        <v>31</v>
      </c>
      <c r="M48" s="54" t="s">
        <v>31</v>
      </c>
      <c r="N48" s="54">
        <v>36</v>
      </c>
      <c r="O48" s="54">
        <v>60</v>
      </c>
      <c r="P48" s="60">
        <f t="shared" si="1"/>
        <v>6430.68</v>
      </c>
      <c r="Q48" s="58"/>
      <c r="R48" s="57" t="str">
        <f>IF(ISERROR(IF(L48="Y","Capital Lease",IF(M48="Y","Capital Lease",IF((N48/O48)&gt;0.75,"Capital Lease", IF(P48/Q48&gt;0.9,"Capital Lease","Operating Lease"))))),"",IF(L48="Y","Capital Lease",IF(M48="Y","Capital Lease",IF((N48/O48)&gt;0.75,"Capital Lease", IF(P48/Q48&gt;0.9,"Capital Lease","Operating Lease")))))</f>
        <v/>
      </c>
    </row>
    <row r="49" spans="1:18" hidden="1">
      <c r="A49" s="50" t="s">
        <v>93</v>
      </c>
      <c r="B49" s="56" t="s">
        <v>29</v>
      </c>
      <c r="C49" s="58"/>
      <c r="D49" s="58"/>
      <c r="E49" s="52"/>
      <c r="F49" s="63" t="s">
        <v>96</v>
      </c>
      <c r="G49" s="54"/>
      <c r="H49" s="54" t="s">
        <v>29</v>
      </c>
      <c r="I49" s="51">
        <v>40661</v>
      </c>
      <c r="J49" s="54" t="s">
        <v>97</v>
      </c>
      <c r="K49" s="56">
        <v>105.92</v>
      </c>
      <c r="L49" s="54" t="s">
        <v>31</v>
      </c>
      <c r="M49" s="54" t="s">
        <v>31</v>
      </c>
      <c r="N49" s="54">
        <v>36</v>
      </c>
      <c r="O49" s="54">
        <v>60</v>
      </c>
      <c r="P49" s="60">
        <f t="shared" si="1"/>
        <v>3813.12</v>
      </c>
      <c r="Q49" s="58"/>
      <c r="R49" s="57" t="str">
        <f t="shared" si="0"/>
        <v/>
      </c>
    </row>
    <row r="50" spans="1:18">
      <c r="E50" s="68"/>
    </row>
    <row r="51" spans="1:18" hidden="1">
      <c r="A51" s="50">
        <v>40666</v>
      </c>
      <c r="B51" s="56"/>
      <c r="C51" s="58"/>
      <c r="D51" s="58"/>
      <c r="E51" s="52"/>
      <c r="F51" s="63" t="s">
        <v>100</v>
      </c>
      <c r="G51" s="54"/>
      <c r="H51" s="54"/>
      <c r="I51" s="51">
        <v>40665</v>
      </c>
      <c r="J51" s="54" t="s">
        <v>101</v>
      </c>
      <c r="K51" s="56">
        <v>2337</v>
      </c>
      <c r="L51" s="54" t="s">
        <v>31</v>
      </c>
      <c r="M51" s="54" t="s">
        <v>31</v>
      </c>
      <c r="N51" s="54">
        <v>60</v>
      </c>
      <c r="O51" s="54">
        <v>360</v>
      </c>
      <c r="P51" s="60">
        <f t="shared" si="1"/>
        <v>140220</v>
      </c>
      <c r="Q51" s="58">
        <v>49062</v>
      </c>
      <c r="R51" s="57" t="str">
        <f t="shared" si="0"/>
        <v>Capital Lease</v>
      </c>
    </row>
    <row r="52" spans="1:18">
      <c r="A52" s="50">
        <v>40687</v>
      </c>
      <c r="B52" s="56"/>
      <c r="C52" s="58"/>
      <c r="D52" s="58"/>
      <c r="E52" s="52"/>
      <c r="F52" s="63" t="s">
        <v>102</v>
      </c>
      <c r="G52" s="54"/>
      <c r="H52" s="54"/>
      <c r="I52" s="51">
        <v>40689</v>
      </c>
      <c r="J52" s="54" t="s">
        <v>103</v>
      </c>
      <c r="K52" s="56">
        <v>976.8</v>
      </c>
      <c r="L52" s="54" t="s">
        <v>31</v>
      </c>
      <c r="M52" s="54" t="s">
        <v>31</v>
      </c>
      <c r="N52" s="54">
        <v>12</v>
      </c>
      <c r="O52" s="54">
        <v>360</v>
      </c>
      <c r="P52" s="60">
        <f t="shared" si="1"/>
        <v>11721.599999999999</v>
      </c>
      <c r="Q52" s="58">
        <v>375000</v>
      </c>
      <c r="R52" s="57" t="str">
        <f t="shared" si="0"/>
        <v>Operating Lease</v>
      </c>
    </row>
    <row r="53" spans="1:18">
      <c r="A53" s="50"/>
      <c r="B53" s="56"/>
      <c r="C53" s="58"/>
      <c r="D53" s="58"/>
      <c r="E53" s="52"/>
      <c r="F53" s="63"/>
      <c r="G53" s="54"/>
      <c r="H53" s="54"/>
      <c r="I53" s="54"/>
      <c r="J53" s="54"/>
      <c r="K53" s="56"/>
      <c r="L53" s="54"/>
      <c r="M53" s="54"/>
      <c r="N53" s="54"/>
      <c r="O53" s="54"/>
      <c r="P53" s="60">
        <f t="shared" si="1"/>
        <v>0</v>
      </c>
      <c r="Q53" s="58"/>
      <c r="R53" s="57" t="str">
        <f t="shared" si="0"/>
        <v/>
      </c>
    </row>
    <row r="54" spans="1:18">
      <c r="A54" s="50"/>
      <c r="B54" s="56"/>
      <c r="C54" s="58"/>
      <c r="D54" s="58"/>
      <c r="E54" s="52"/>
      <c r="F54" s="63"/>
      <c r="G54" s="54"/>
      <c r="H54" s="54"/>
      <c r="I54" s="54"/>
      <c r="J54" s="54"/>
      <c r="K54" s="56"/>
      <c r="L54" s="54"/>
      <c r="M54" s="54"/>
      <c r="N54" s="54"/>
      <c r="O54" s="54"/>
      <c r="P54" s="60">
        <f t="shared" si="1"/>
        <v>0</v>
      </c>
      <c r="Q54" s="58"/>
      <c r="R54" s="57" t="str">
        <f t="shared" si="0"/>
        <v/>
      </c>
    </row>
    <row r="55" spans="1:18">
      <c r="A55" s="50"/>
      <c r="B55" s="56"/>
      <c r="C55" s="58"/>
      <c r="D55" s="58"/>
      <c r="E55" s="52"/>
      <c r="F55" s="63"/>
      <c r="G55" s="54"/>
      <c r="H55" s="54"/>
      <c r="I55" s="54"/>
      <c r="J55" s="54"/>
      <c r="K55" s="56"/>
      <c r="L55" s="54"/>
      <c r="M55" s="54"/>
      <c r="N55" s="54"/>
      <c r="O55" s="54"/>
      <c r="P55" s="60">
        <f t="shared" si="1"/>
        <v>0</v>
      </c>
      <c r="Q55" s="58"/>
      <c r="R55" s="57" t="str">
        <f t="shared" si="0"/>
        <v/>
      </c>
    </row>
    <row r="56" spans="1:18">
      <c r="A56" s="50"/>
      <c r="B56" s="56"/>
      <c r="C56" s="58"/>
      <c r="D56" s="58"/>
      <c r="E56" s="52"/>
      <c r="F56" s="63"/>
      <c r="G56" s="54"/>
      <c r="H56" s="54"/>
      <c r="I56" s="54"/>
      <c r="J56" s="54"/>
      <c r="K56" s="56"/>
      <c r="L56" s="54"/>
      <c r="M56" s="54"/>
      <c r="N56" s="54"/>
      <c r="O56" s="54"/>
      <c r="P56" s="60">
        <f t="shared" si="1"/>
        <v>0</v>
      </c>
      <c r="Q56" s="58"/>
      <c r="R56" s="57" t="str">
        <f t="shared" si="0"/>
        <v/>
      </c>
    </row>
    <row r="67" spans="6:15">
      <c r="F67" s="1" t="s">
        <v>19</v>
      </c>
      <c r="G67" s="1"/>
      <c r="H67" s="1"/>
      <c r="I67" s="1"/>
      <c r="J67" s="1"/>
      <c r="K67" s="1"/>
      <c r="L67" s="1"/>
    </row>
    <row r="68" spans="6:15">
      <c r="F68" s="21" t="s">
        <v>20</v>
      </c>
      <c r="G68" s="21"/>
      <c r="H68" s="1"/>
      <c r="I68" s="1"/>
      <c r="J68" s="1"/>
      <c r="K68" s="1"/>
      <c r="L68" s="1"/>
    </row>
    <row r="69" spans="6:15">
      <c r="F69" s="22" t="s">
        <v>21</v>
      </c>
      <c r="G69" s="22"/>
      <c r="H69" s="1"/>
      <c r="I69" s="1"/>
      <c r="J69" s="1"/>
      <c r="K69" s="1"/>
      <c r="L69" s="1"/>
    </row>
    <row r="70" spans="6:15">
      <c r="F70" s="21" t="s">
        <v>22</v>
      </c>
      <c r="G70" s="21"/>
      <c r="H70" s="1"/>
      <c r="I70" s="1"/>
      <c r="J70" s="1"/>
      <c r="K70" s="1"/>
      <c r="L70" s="1"/>
    </row>
    <row r="73" spans="6:15" ht="15.75" thickBot="1"/>
    <row r="74" spans="6:15">
      <c r="F74" s="23" t="s">
        <v>23</v>
      </c>
      <c r="G74" s="24"/>
      <c r="H74" s="24"/>
      <c r="I74" s="24"/>
      <c r="J74" s="25"/>
      <c r="K74" s="25"/>
      <c r="L74" s="26"/>
      <c r="M74" s="26"/>
      <c r="N74" s="25"/>
      <c r="O74" s="25"/>
    </row>
    <row r="75" spans="6:15">
      <c r="F75" s="27" t="s">
        <v>24</v>
      </c>
      <c r="G75" s="28"/>
      <c r="H75" s="28"/>
      <c r="I75" s="28"/>
      <c r="J75" s="29"/>
      <c r="K75" s="29"/>
      <c r="L75" s="30"/>
      <c r="M75" s="30"/>
      <c r="N75" s="29"/>
      <c r="O75" s="29"/>
    </row>
    <row r="76" spans="6:15">
      <c r="F76" s="27" t="s">
        <v>25</v>
      </c>
      <c r="G76" s="28"/>
      <c r="H76" s="28"/>
      <c r="I76" s="28"/>
      <c r="J76" s="29"/>
      <c r="K76" s="29"/>
      <c r="L76" s="30"/>
      <c r="M76" s="30"/>
      <c r="N76" s="29"/>
      <c r="O76" s="29"/>
    </row>
    <row r="77" spans="6:15">
      <c r="F77" s="27" t="s">
        <v>26</v>
      </c>
      <c r="G77" s="28"/>
      <c r="H77" s="28"/>
      <c r="I77" s="28"/>
      <c r="J77" s="29"/>
      <c r="K77" s="29"/>
      <c r="L77" s="30"/>
      <c r="M77" s="30"/>
      <c r="N77" s="29"/>
      <c r="O77" s="29"/>
    </row>
    <row r="78" spans="6:15" ht="15.75" thickBot="1">
      <c r="F78" s="31" t="s">
        <v>27</v>
      </c>
      <c r="G78" s="32"/>
      <c r="H78" s="32"/>
      <c r="I78" s="32"/>
      <c r="J78" s="33"/>
      <c r="K78" s="33"/>
      <c r="L78" s="34"/>
      <c r="M78" s="34"/>
      <c r="N78" s="33"/>
      <c r="O78" s="33"/>
    </row>
  </sheetData>
  <mergeCells count="1">
    <mergeCell ref="F1:R1"/>
  </mergeCells>
  <phoneticPr fontId="9" type="noConversion"/>
  <pageMargins left="0.25" right="0" top="0.75" bottom="0.75" header="0.3" footer="0.3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matilde.faz</dc:creator>
  <cp:lastModifiedBy>yvette.islas</cp:lastModifiedBy>
  <cp:lastPrinted>2011-05-19T19:57:52Z</cp:lastPrinted>
  <dcterms:created xsi:type="dcterms:W3CDTF">2011-01-13T15:51:21Z</dcterms:created>
  <dcterms:modified xsi:type="dcterms:W3CDTF">2011-05-19T19:58:34Z</dcterms:modified>
</cp:coreProperties>
</file>