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816" yWindow="72" windowWidth="21012" windowHeight="9468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</definedName>
    <definedName name="_xlnm.Print_Area" localSheetId="1">Sheet2!$A$1:$O$36</definedName>
  </definedNames>
  <calcPr calcId="125725"/>
</workbook>
</file>

<file path=xl/calcChain.xml><?xml version="1.0" encoding="utf-8"?>
<calcChain xmlns="http://schemas.openxmlformats.org/spreadsheetml/2006/main">
  <c r="O26" i="2"/>
  <c r="O25"/>
  <c r="O27" s="1"/>
  <c r="O21"/>
  <c r="O20"/>
  <c r="O19"/>
  <c r="O18"/>
  <c r="N16"/>
  <c r="O16" s="1"/>
  <c r="G15"/>
  <c r="N15" s="1"/>
  <c r="O15" s="1"/>
  <c r="G14"/>
  <c r="N14" s="1"/>
  <c r="F54"/>
  <c r="I54"/>
  <c r="J54"/>
  <c r="K54"/>
  <c r="L54"/>
  <c r="L55" s="1"/>
  <c r="M54"/>
  <c r="O52"/>
  <c r="O51"/>
  <c r="O50"/>
  <c r="O49"/>
  <c r="N47"/>
  <c r="O47" s="1"/>
  <c r="G46"/>
  <c r="G45"/>
  <c r="N45" s="1"/>
  <c r="O45" s="1"/>
  <c r="N7"/>
  <c r="O7" s="1"/>
  <c r="N6"/>
  <c r="O6" s="1"/>
  <c r="N5"/>
  <c r="O5" s="1"/>
  <c r="O14" l="1"/>
  <c r="O9"/>
  <c r="G54"/>
  <c r="N46"/>
  <c r="O46" s="1"/>
  <c r="P47" s="1"/>
  <c r="R47" s="1"/>
  <c r="O54" l="1"/>
  <c r="O22"/>
  <c r="O30" s="1"/>
  <c r="N54"/>
</calcChain>
</file>

<file path=xl/sharedStrings.xml><?xml version="1.0" encoding="utf-8"?>
<sst xmlns="http://schemas.openxmlformats.org/spreadsheetml/2006/main" count="65" uniqueCount="48">
  <si>
    <t>QTY</t>
  </si>
  <si>
    <t>DESCRIPTION</t>
  </si>
  <si>
    <t>DEPARTMENT</t>
  </si>
  <si>
    <t>EMP. NO.</t>
  </si>
  <si>
    <t>SERVICE TOTAL</t>
  </si>
  <si>
    <t>EQUIPMENT TOTAL</t>
  </si>
  <si>
    <t>D.A.'s Office</t>
  </si>
  <si>
    <t>Cell Phone</t>
  </si>
  <si>
    <t>HIDALGO COUNTY</t>
  </si>
  <si>
    <t>VERIZON WIRELESS</t>
  </si>
  <si>
    <t>AMERCIAS Choice II 1000 share unl</t>
  </si>
  <si>
    <t># of</t>
  </si>
  <si>
    <t>Lines</t>
  </si>
  <si>
    <t xml:space="preserve">Montlhy </t>
  </si>
  <si>
    <t>Access</t>
  </si>
  <si>
    <t>Monthly</t>
  </si>
  <si>
    <t>Charges</t>
  </si>
  <si>
    <t>AMERICAS Choice ii 100 Share i-phone</t>
  </si>
  <si>
    <t>Broadban Access</t>
  </si>
  <si>
    <t>1ST MONTH BILLING</t>
  </si>
  <si>
    <t>iPhone</t>
  </si>
  <si>
    <t>iPad</t>
  </si>
  <si>
    <t>Activatation</t>
  </si>
  <si>
    <t>Fees</t>
  </si>
  <si>
    <t>Other</t>
  </si>
  <si>
    <t>Credit</t>
  </si>
  <si>
    <t>Equipment</t>
  </si>
  <si>
    <t>Cost-unit</t>
  </si>
  <si>
    <t>Monthly Access Charges</t>
  </si>
  <si>
    <t>Usage</t>
  </si>
  <si>
    <t>Equip</t>
  </si>
  <si>
    <t>Usage charges</t>
  </si>
  <si>
    <t xml:space="preserve">Geno </t>
  </si>
  <si>
    <t>Jay</t>
  </si>
  <si>
    <t>Dora</t>
  </si>
  <si>
    <t>Chris</t>
  </si>
  <si>
    <t>MONTHLY</t>
  </si>
  <si>
    <t>QUOTED &amp; APPROVED</t>
  </si>
  <si>
    <t>BILL SUMMARY / 1st statement</t>
  </si>
  <si>
    <t>MONTHLY CHARGES</t>
  </si>
  <si>
    <t>A.  Monthly Charges</t>
  </si>
  <si>
    <t>B.  Equipment Purchased</t>
  </si>
  <si>
    <t>TOTAL AMOUNT DUE (A+B)</t>
  </si>
  <si>
    <t>CHARGE</t>
  </si>
  <si>
    <t>DISTRICT ATTORNEY'S OFFICE</t>
  </si>
  <si>
    <t>Americas Choice II 1000 Share UNL Blackberrynwin9614 1,000 min. $74.98+$5.00=$79.98/mo</t>
  </si>
  <si>
    <t>Americas Choice II 1000 Share UNL Blackberrynwin9614 1,000 min. $74.98+$5.00=$79.98/mo. With Broadband Access $37.99+$5.00=$42.99 mo.  Total monthly cost $122.97</t>
  </si>
  <si>
    <t>Cell Phone &amp; Data Card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</si>
</sst>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0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centerContinuous"/>
    </xf>
    <xf numFmtId="44" fontId="1" fillId="0" borderId="0" xfId="0" applyNumberFormat="1" applyFont="1"/>
    <xf numFmtId="4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40" fontId="0" fillId="0" borderId="2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40" fontId="1" fillId="0" borderId="0" xfId="0" applyNumberFormat="1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0" fontId="1" fillId="0" borderId="3" xfId="0" applyNumberFormat="1" applyFont="1" applyBorder="1"/>
    <xf numFmtId="44" fontId="1" fillId="0" borderId="3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0" fontId="0" fillId="0" borderId="0" xfId="0" applyNumberFormat="1" applyAlignment="1">
      <alignment horizontal="right"/>
    </xf>
    <xf numFmtId="40" fontId="0" fillId="0" borderId="2" xfId="0" applyNumberFormat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tabSelected="1" workbookViewId="0">
      <selection activeCell="F8" sqref="A1:F8"/>
    </sheetView>
  </sheetViews>
  <sheetFormatPr defaultRowHeight="14.4"/>
  <cols>
    <col min="2" max="2" width="12.6640625" bestFit="1" customWidth="1"/>
    <col min="3" max="3" width="13.109375" bestFit="1" customWidth="1"/>
    <col min="4" max="4" width="9.33203125" bestFit="1" customWidth="1"/>
    <col min="5" max="5" width="40.44140625" bestFit="1" customWidth="1"/>
    <col min="6" max="6" width="17.88671875" bestFit="1" customWidth="1"/>
  </cols>
  <sheetData>
    <row r="1" spans="1:6">
      <c r="A1" s="5" t="s">
        <v>8</v>
      </c>
      <c r="B1" s="5"/>
      <c r="C1" s="5"/>
      <c r="D1" s="5"/>
      <c r="E1" s="5"/>
      <c r="F1" s="5"/>
    </row>
    <row r="2" spans="1:6">
      <c r="A2" s="5" t="s">
        <v>44</v>
      </c>
      <c r="B2" s="5"/>
      <c r="C2" s="5"/>
      <c r="D2" s="5"/>
      <c r="E2" s="5"/>
      <c r="F2" s="5"/>
    </row>
    <row r="3" spans="1:6">
      <c r="A3" s="5" t="s">
        <v>9</v>
      </c>
      <c r="B3" s="5"/>
      <c r="C3" s="5"/>
      <c r="D3" s="5"/>
      <c r="E3" s="5"/>
      <c r="F3" s="5"/>
    </row>
    <row r="5" spans="1:6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</row>
    <row r="6" spans="1:6" ht="43.2">
      <c r="A6" s="1">
        <v>1</v>
      </c>
      <c r="B6" t="s">
        <v>7</v>
      </c>
      <c r="C6" t="s">
        <v>6</v>
      </c>
      <c r="D6" s="4">
        <v>172138</v>
      </c>
      <c r="E6" s="2" t="s">
        <v>45</v>
      </c>
      <c r="F6" s="3">
        <v>0</v>
      </c>
    </row>
    <row r="7" spans="1:6" ht="72">
      <c r="A7" s="1">
        <v>1</v>
      </c>
      <c r="B7" s="2" t="s">
        <v>47</v>
      </c>
      <c r="C7" t="s">
        <v>6</v>
      </c>
      <c r="D7" s="4">
        <v>29483</v>
      </c>
      <c r="E7" s="2" t="s">
        <v>46</v>
      </c>
      <c r="F7">
        <v>0</v>
      </c>
    </row>
  </sheetData>
  <pageMargins left="0.25" right="0.25" top="0.25" bottom="0.2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"/>
  <sheetViews>
    <sheetView workbookViewId="0">
      <selection sqref="A1:O1"/>
    </sheetView>
  </sheetViews>
  <sheetFormatPr defaultRowHeight="14.4"/>
  <cols>
    <col min="1" max="1" width="3" customWidth="1"/>
    <col min="2" max="2" width="5.88671875" customWidth="1"/>
    <col min="4" max="4" width="23.109375" customWidth="1"/>
    <col min="5" max="5" width="6.33203125" customWidth="1"/>
    <col min="7" max="7" width="11.44140625" bestFit="1" customWidth="1"/>
    <col min="11" max="11" width="11.6640625" customWidth="1"/>
    <col min="14" max="14" width="9.6640625" bestFit="1" customWidth="1"/>
    <col min="15" max="15" width="12" customWidth="1"/>
  </cols>
  <sheetData>
    <row r="1" spans="1:16" ht="18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69" customHeight="1"/>
    <row r="3" spans="1:16">
      <c r="A3" s="11" t="s">
        <v>37</v>
      </c>
      <c r="B3" s="11"/>
      <c r="C3" s="11"/>
      <c r="D3" s="11"/>
      <c r="E3" s="18" t="s">
        <v>11</v>
      </c>
      <c r="F3" s="18" t="s">
        <v>13</v>
      </c>
      <c r="G3" s="18" t="s">
        <v>14</v>
      </c>
      <c r="H3" s="18" t="s">
        <v>24</v>
      </c>
      <c r="I3" s="18" t="s">
        <v>29</v>
      </c>
      <c r="J3" s="18" t="s">
        <v>30</v>
      </c>
      <c r="K3" s="18" t="s">
        <v>22</v>
      </c>
      <c r="L3" s="18"/>
      <c r="M3" s="19"/>
      <c r="N3" s="19" t="s">
        <v>15</v>
      </c>
      <c r="O3" s="18" t="s">
        <v>36</v>
      </c>
    </row>
    <row r="4" spans="1:16">
      <c r="E4" s="20" t="s">
        <v>12</v>
      </c>
      <c r="F4" s="20" t="s">
        <v>14</v>
      </c>
      <c r="G4" s="20" t="s">
        <v>16</v>
      </c>
      <c r="H4" s="20" t="s">
        <v>23</v>
      </c>
      <c r="I4" s="20" t="s">
        <v>16</v>
      </c>
      <c r="J4" s="20"/>
      <c r="K4" s="20" t="s">
        <v>23</v>
      </c>
      <c r="L4" s="20" t="s">
        <v>25</v>
      </c>
      <c r="M4" s="21"/>
      <c r="N4" s="21" t="s">
        <v>27</v>
      </c>
      <c r="O4" s="20" t="s">
        <v>43</v>
      </c>
    </row>
    <row r="5" spans="1:16">
      <c r="A5" t="s">
        <v>10</v>
      </c>
      <c r="E5" s="1">
        <v>9</v>
      </c>
      <c r="F5" s="3">
        <v>54.99</v>
      </c>
      <c r="G5" s="3">
        <v>5</v>
      </c>
      <c r="H5" s="3"/>
      <c r="I5" s="3"/>
      <c r="J5" s="3"/>
      <c r="K5" s="3"/>
      <c r="L5" s="3"/>
      <c r="M5" s="3"/>
      <c r="N5" s="7">
        <f>+F5+G5</f>
        <v>59.99</v>
      </c>
      <c r="O5">
        <f>+N5*E5</f>
        <v>539.91</v>
      </c>
    </row>
    <row r="6" spans="1:16">
      <c r="A6" t="s">
        <v>17</v>
      </c>
      <c r="E6" s="1">
        <v>2</v>
      </c>
      <c r="F6">
        <v>74.98</v>
      </c>
      <c r="G6" s="3">
        <v>5</v>
      </c>
      <c r="H6" s="3"/>
      <c r="I6" s="3"/>
      <c r="J6" s="3"/>
      <c r="K6" s="3"/>
      <c r="L6" s="3"/>
      <c r="N6" s="7">
        <f>+F6+G6</f>
        <v>79.98</v>
      </c>
      <c r="O6" s="7">
        <f>+E6*N6</f>
        <v>159.96</v>
      </c>
    </row>
    <row r="7" spans="1:16">
      <c r="A7" t="s">
        <v>18</v>
      </c>
      <c r="E7" s="1">
        <v>2</v>
      </c>
      <c r="F7">
        <v>37.99</v>
      </c>
      <c r="G7" s="3">
        <v>5</v>
      </c>
      <c r="H7" s="3"/>
      <c r="I7" s="3"/>
      <c r="J7" s="3"/>
      <c r="K7" s="3"/>
      <c r="L7" s="3"/>
      <c r="N7" s="7">
        <f>+F7+G7</f>
        <v>42.99</v>
      </c>
      <c r="O7" s="7">
        <f>+E7*N7</f>
        <v>85.98</v>
      </c>
    </row>
    <row r="8" spans="1:16">
      <c r="E8" s="1"/>
    </row>
    <row r="9" spans="1:16" ht="15" thickBot="1">
      <c r="A9" t="s">
        <v>39</v>
      </c>
      <c r="B9" s="8"/>
      <c r="C9" s="8"/>
      <c r="D9" s="8"/>
      <c r="E9" s="9"/>
      <c r="F9" s="8"/>
      <c r="G9" s="8"/>
      <c r="H9" s="8"/>
      <c r="I9" s="8"/>
      <c r="J9" s="8"/>
      <c r="K9" s="8"/>
      <c r="L9" s="8"/>
      <c r="M9" s="8"/>
      <c r="N9" s="8"/>
      <c r="O9" s="8">
        <f>SUM(O5:O8)</f>
        <v>785.85</v>
      </c>
    </row>
    <row r="10" spans="1:16" ht="45.75" customHeight="1" thickTop="1">
      <c r="E10" s="1"/>
    </row>
    <row r="11" spans="1:16">
      <c r="A11" s="24"/>
      <c r="B11" s="24"/>
      <c r="C11" s="24"/>
      <c r="D11" s="24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>
      <c r="A12" t="s">
        <v>38</v>
      </c>
      <c r="E12" s="1"/>
    </row>
    <row r="13" spans="1:16">
      <c r="B13" t="s">
        <v>28</v>
      </c>
      <c r="E13" s="1"/>
      <c r="M13" s="3"/>
    </row>
    <row r="14" spans="1:16">
      <c r="C14" t="s">
        <v>10</v>
      </c>
      <c r="E14" s="1">
        <v>7</v>
      </c>
      <c r="F14" s="3">
        <v>54.99</v>
      </c>
      <c r="G14" s="3">
        <f>4.55-1</f>
        <v>3.55</v>
      </c>
      <c r="H14" s="3">
        <v>7.53</v>
      </c>
      <c r="I14" s="3"/>
      <c r="J14" s="3"/>
      <c r="K14" s="3">
        <v>35</v>
      </c>
      <c r="L14" s="3">
        <v>-35</v>
      </c>
      <c r="M14" s="3">
        <v>-1.1399999999999999</v>
      </c>
      <c r="N14" s="3">
        <f>SUM(F14:M14)</f>
        <v>64.929999999999993</v>
      </c>
      <c r="O14" s="3">
        <f>+E14*N14</f>
        <v>454.50999999999993</v>
      </c>
    </row>
    <row r="15" spans="1:16">
      <c r="C15" t="s">
        <v>10</v>
      </c>
      <c r="E15" s="1">
        <v>2</v>
      </c>
      <c r="F15" s="3">
        <v>74.989999999999995</v>
      </c>
      <c r="G15" s="3">
        <f>6.2-1.36</f>
        <v>4.84</v>
      </c>
      <c r="H15" s="3">
        <v>6.49</v>
      </c>
      <c r="I15" s="3"/>
      <c r="J15" s="3"/>
      <c r="K15" s="3">
        <v>35</v>
      </c>
      <c r="L15" s="3">
        <v>-35</v>
      </c>
      <c r="M15" s="3">
        <v>-1.1399999999999999</v>
      </c>
      <c r="N15" s="3">
        <f>SUM(F15:M15)</f>
        <v>85.179999999999993</v>
      </c>
      <c r="O15" s="3">
        <f>+E15*N15</f>
        <v>170.35999999999999</v>
      </c>
      <c r="P15" s="3"/>
    </row>
    <row r="16" spans="1:16">
      <c r="C16" t="s">
        <v>18</v>
      </c>
      <c r="E16" s="1">
        <v>2</v>
      </c>
      <c r="F16" s="3">
        <v>37.99</v>
      </c>
      <c r="G16" s="3">
        <v>3.68</v>
      </c>
      <c r="H16" s="3"/>
      <c r="I16" s="3">
        <v>1.1399999999999999</v>
      </c>
      <c r="J16" s="3"/>
      <c r="K16" s="3">
        <v>35</v>
      </c>
      <c r="L16" s="3">
        <v>-35</v>
      </c>
      <c r="M16" s="3">
        <v>-1.1399999999999999</v>
      </c>
      <c r="N16" s="3">
        <f>SUM(F16:M16)</f>
        <v>41.67</v>
      </c>
      <c r="O16" s="3">
        <f>+E16*N16</f>
        <v>83.34</v>
      </c>
      <c r="P16" s="3"/>
    </row>
    <row r="17" spans="1:16">
      <c r="B17" t="s">
        <v>31</v>
      </c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C18" t="s">
        <v>32</v>
      </c>
      <c r="E18" s="1"/>
      <c r="F18" s="3"/>
      <c r="G18" s="3"/>
      <c r="H18" s="3"/>
      <c r="I18" s="22">
        <v>0.22</v>
      </c>
      <c r="J18" s="3"/>
      <c r="K18" s="3"/>
      <c r="L18" s="3"/>
      <c r="M18" s="3"/>
      <c r="N18" s="3"/>
      <c r="O18" s="3">
        <f>SUM(H18:N18)</f>
        <v>0.22</v>
      </c>
      <c r="P18" s="3"/>
    </row>
    <row r="19" spans="1:16">
      <c r="C19" t="s">
        <v>33</v>
      </c>
      <c r="E19" s="1"/>
      <c r="F19" s="3"/>
      <c r="G19" s="3"/>
      <c r="H19" s="3"/>
      <c r="I19" s="22">
        <v>0.06</v>
      </c>
      <c r="J19" s="3"/>
      <c r="K19" s="3"/>
      <c r="L19" s="3"/>
      <c r="M19" s="3"/>
      <c r="N19" s="3"/>
      <c r="O19" s="3">
        <f t="shared" ref="O19:O21" si="0">SUM(H19:N19)</f>
        <v>0.06</v>
      </c>
    </row>
    <row r="20" spans="1:16">
      <c r="C20" t="s">
        <v>34</v>
      </c>
      <c r="E20" s="1"/>
      <c r="F20" s="3"/>
      <c r="G20" s="3"/>
      <c r="H20" s="3"/>
      <c r="I20" s="22">
        <v>0.5</v>
      </c>
      <c r="J20" s="3"/>
      <c r="K20" s="3"/>
      <c r="L20" s="3"/>
      <c r="M20" s="3"/>
      <c r="N20" s="3"/>
      <c r="O20" s="3">
        <f t="shared" si="0"/>
        <v>0.5</v>
      </c>
    </row>
    <row r="21" spans="1:16" ht="15" thickBot="1">
      <c r="A21" s="8"/>
      <c r="B21" s="8"/>
      <c r="C21" s="8" t="s">
        <v>35</v>
      </c>
      <c r="D21" s="8"/>
      <c r="E21" s="9"/>
      <c r="F21" s="10"/>
      <c r="G21" s="10"/>
      <c r="H21" s="10"/>
      <c r="I21" s="23">
        <v>0.5</v>
      </c>
      <c r="J21" s="10"/>
      <c r="K21" s="10"/>
      <c r="L21" s="10"/>
      <c r="M21" s="10"/>
      <c r="N21" s="10"/>
      <c r="O21" s="10">
        <f t="shared" si="0"/>
        <v>0.5</v>
      </c>
    </row>
    <row r="22" spans="1:16" ht="15" thickTop="1">
      <c r="A22" s="11" t="s">
        <v>40</v>
      </c>
      <c r="B22" s="11"/>
      <c r="C22" s="11"/>
      <c r="D22" s="11"/>
      <c r="E22" s="12"/>
      <c r="F22" s="11"/>
      <c r="G22" s="11"/>
      <c r="H22" s="11"/>
      <c r="I22" s="13"/>
      <c r="J22" s="11"/>
      <c r="K22" s="11"/>
      <c r="L22" s="11"/>
      <c r="M22" s="11"/>
      <c r="N22" s="11"/>
      <c r="O22" s="6">
        <f>SUM(O14:O21)</f>
        <v>709.4899999999999</v>
      </c>
    </row>
    <row r="23" spans="1:16">
      <c r="E23" s="1"/>
      <c r="I23" s="3"/>
      <c r="O23" s="3"/>
    </row>
    <row r="24" spans="1:16">
      <c r="B24" t="s">
        <v>26</v>
      </c>
      <c r="E24" s="1"/>
      <c r="I24" s="3"/>
      <c r="O24" s="3"/>
    </row>
    <row r="25" spans="1:16">
      <c r="C25" t="s">
        <v>20</v>
      </c>
      <c r="E25" s="1">
        <v>2</v>
      </c>
      <c r="I25" s="3"/>
      <c r="J25">
        <v>199.99</v>
      </c>
      <c r="O25" s="3">
        <f>+E25*J25</f>
        <v>399.98</v>
      </c>
    </row>
    <row r="26" spans="1:16" ht="15" thickBot="1">
      <c r="A26" s="8"/>
      <c r="B26" s="8"/>
      <c r="C26" s="8" t="s">
        <v>21</v>
      </c>
      <c r="D26" s="8"/>
      <c r="E26" s="9">
        <v>2</v>
      </c>
      <c r="F26" s="8"/>
      <c r="G26" s="8"/>
      <c r="H26" s="8"/>
      <c r="I26" s="10"/>
      <c r="J26" s="8">
        <v>629.99</v>
      </c>
      <c r="K26" s="8"/>
      <c r="L26" s="8"/>
      <c r="M26" s="8"/>
      <c r="N26" s="8"/>
      <c r="O26" s="10">
        <f>+E26*J26</f>
        <v>1259.98</v>
      </c>
    </row>
    <row r="27" spans="1:16" ht="15" thickTop="1">
      <c r="A27" s="11" t="s">
        <v>41</v>
      </c>
      <c r="B27" s="11"/>
      <c r="C27" s="11"/>
      <c r="D27" s="11"/>
      <c r="E27" s="12"/>
      <c r="F27" s="11"/>
      <c r="G27" s="11"/>
      <c r="H27" s="11"/>
      <c r="I27" s="13"/>
      <c r="J27" s="11"/>
      <c r="K27" s="11"/>
      <c r="L27" s="11"/>
      <c r="M27" s="11"/>
      <c r="N27" s="11"/>
      <c r="O27" s="6">
        <f>SUM(O25:O26)</f>
        <v>1659.96</v>
      </c>
    </row>
    <row r="28" spans="1:16">
      <c r="E28" s="1"/>
      <c r="I28" s="3"/>
      <c r="O28" s="3"/>
    </row>
    <row r="29" spans="1:16">
      <c r="E29" s="1"/>
      <c r="O29" s="3"/>
    </row>
    <row r="30" spans="1:16" ht="15" thickBot="1">
      <c r="A30" s="14" t="s">
        <v>42</v>
      </c>
      <c r="B30" s="14"/>
      <c r="C30" s="14"/>
      <c r="D30" s="14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7">
        <f>+O22+O27</f>
        <v>2369.4499999999998</v>
      </c>
      <c r="P30" s="3"/>
    </row>
    <row r="31" spans="1:16">
      <c r="E31" s="1"/>
    </row>
    <row r="36" spans="1:18">
      <c r="E36" s="1"/>
    </row>
    <row r="37" spans="1:18">
      <c r="E37" s="1"/>
    </row>
    <row r="38" spans="1:18">
      <c r="E38" s="1"/>
    </row>
    <row r="39" spans="1:18">
      <c r="E39" s="1"/>
    </row>
    <row r="40" spans="1:18">
      <c r="E40" s="1"/>
    </row>
    <row r="41" spans="1:18">
      <c r="E41" s="1"/>
    </row>
    <row r="42" spans="1:18">
      <c r="E42" s="1"/>
    </row>
    <row r="43" spans="1:18">
      <c r="A43" t="s">
        <v>19</v>
      </c>
      <c r="E43" s="1"/>
    </row>
    <row r="44" spans="1:18">
      <c r="B44" t="s">
        <v>28</v>
      </c>
      <c r="E44" s="1"/>
      <c r="M44" s="3"/>
    </row>
    <row r="45" spans="1:18">
      <c r="C45" t="s">
        <v>10</v>
      </c>
      <c r="E45" s="1">
        <v>7</v>
      </c>
      <c r="F45" s="3">
        <v>54.99</v>
      </c>
      <c r="G45" s="3">
        <f>4.55-1</f>
        <v>3.55</v>
      </c>
      <c r="H45" s="3">
        <v>7.53</v>
      </c>
      <c r="I45" s="3"/>
      <c r="J45" s="3"/>
      <c r="K45" s="3">
        <v>35</v>
      </c>
      <c r="L45" s="3">
        <v>-35</v>
      </c>
      <c r="M45" s="3">
        <v>-1.1399999999999999</v>
      </c>
      <c r="N45" s="3">
        <f>SUM(F45:M45)</f>
        <v>64.929999999999993</v>
      </c>
      <c r="O45" s="3">
        <f>+E45*N45</f>
        <v>454.50999999999993</v>
      </c>
    </row>
    <row r="46" spans="1:18">
      <c r="C46" t="s">
        <v>10</v>
      </c>
      <c r="E46" s="1">
        <v>2</v>
      </c>
      <c r="F46">
        <v>74.989999999999995</v>
      </c>
      <c r="G46">
        <f>6.2-1.36</f>
        <v>4.84</v>
      </c>
      <c r="H46" s="3">
        <v>6.49</v>
      </c>
      <c r="J46">
        <v>199.99</v>
      </c>
      <c r="K46" s="3">
        <v>35</v>
      </c>
      <c r="L46" s="3">
        <v>-35</v>
      </c>
      <c r="M46" s="3">
        <v>-1.1399999999999999</v>
      </c>
      <c r="N46" s="3">
        <f>SUM(F46:M46)</f>
        <v>285.17</v>
      </c>
      <c r="O46" s="3">
        <f>+E46*N46</f>
        <v>570.34</v>
      </c>
      <c r="P46" s="3"/>
      <c r="R46" s="3"/>
    </row>
    <row r="47" spans="1:18">
      <c r="C47" t="s">
        <v>18</v>
      </c>
      <c r="E47" s="1">
        <v>2</v>
      </c>
      <c r="F47">
        <v>37.99</v>
      </c>
      <c r="G47">
        <v>3.68</v>
      </c>
      <c r="I47">
        <v>1.1399999999999999</v>
      </c>
      <c r="J47">
        <v>629.99</v>
      </c>
      <c r="K47" s="3">
        <v>35</v>
      </c>
      <c r="L47" s="3">
        <v>-35</v>
      </c>
      <c r="M47" s="3">
        <v>-1.1399999999999999</v>
      </c>
      <c r="N47" s="3">
        <f>SUM(F47:M47)</f>
        <v>671.66</v>
      </c>
      <c r="O47" s="3">
        <f>+E47*N47</f>
        <v>1343.32</v>
      </c>
      <c r="P47" s="3">
        <f>SUM(O45:O47)</f>
        <v>2368.17</v>
      </c>
      <c r="Q47">
        <v>682.47</v>
      </c>
      <c r="R47" s="3">
        <f>+P47-Q47</f>
        <v>1685.7</v>
      </c>
    </row>
    <row r="48" spans="1:18">
      <c r="B48" t="s">
        <v>31</v>
      </c>
      <c r="E48" s="1"/>
      <c r="K48" s="3"/>
      <c r="L48" s="3"/>
      <c r="M48" s="3"/>
      <c r="N48" s="3"/>
      <c r="O48" s="3"/>
      <c r="P48" s="3"/>
      <c r="R48" s="3"/>
    </row>
    <row r="49" spans="3:18">
      <c r="C49" t="s">
        <v>32</v>
      </c>
      <c r="E49" s="1"/>
      <c r="I49" s="3">
        <v>0.22</v>
      </c>
      <c r="K49" s="3"/>
      <c r="L49" s="3"/>
      <c r="M49" s="3"/>
      <c r="N49" s="3"/>
      <c r="O49" s="3">
        <f>SUM(H49:N49)</f>
        <v>0.22</v>
      </c>
      <c r="P49" s="3"/>
      <c r="R49" s="3"/>
    </row>
    <row r="50" spans="3:18">
      <c r="C50" t="s">
        <v>33</v>
      </c>
      <c r="E50" s="1"/>
      <c r="I50">
        <v>0.06</v>
      </c>
      <c r="O50" s="3">
        <f t="shared" ref="O50:O52" si="1">SUM(H50:N50)</f>
        <v>0.06</v>
      </c>
      <c r="P50">
        <v>2369.4499999999998</v>
      </c>
    </row>
    <row r="51" spans="3:18">
      <c r="C51" t="s">
        <v>34</v>
      </c>
      <c r="E51" s="1"/>
      <c r="I51" s="3">
        <v>0.5</v>
      </c>
      <c r="O51" s="3">
        <f t="shared" si="1"/>
        <v>0.5</v>
      </c>
    </row>
    <row r="52" spans="3:18">
      <c r="C52" t="s">
        <v>35</v>
      </c>
      <c r="E52" s="1"/>
      <c r="I52" s="3">
        <v>0.5</v>
      </c>
      <c r="O52" s="3">
        <f t="shared" si="1"/>
        <v>0.5</v>
      </c>
    </row>
    <row r="53" spans="3:18">
      <c r="E53" s="1"/>
      <c r="O53" s="3"/>
    </row>
    <row r="54" spans="3:18">
      <c r="E54" s="1"/>
      <c r="F54" s="3">
        <f>SUM(F45:F50)</f>
        <v>167.97</v>
      </c>
      <c r="G54" s="3">
        <f>SUM(G45:G50)</f>
        <v>12.07</v>
      </c>
      <c r="H54" s="3"/>
      <c r="I54" s="3">
        <f t="shared" ref="I54:N54" si="2">SUM(I45:I50)</f>
        <v>1.42</v>
      </c>
      <c r="J54" s="3">
        <f t="shared" si="2"/>
        <v>829.98</v>
      </c>
      <c r="K54" s="3">
        <f t="shared" si="2"/>
        <v>105</v>
      </c>
      <c r="L54" s="3">
        <f t="shared" si="2"/>
        <v>-105</v>
      </c>
      <c r="M54" s="3">
        <f t="shared" si="2"/>
        <v>-3.42</v>
      </c>
      <c r="N54" s="3">
        <f t="shared" si="2"/>
        <v>1021.76</v>
      </c>
      <c r="O54" s="3">
        <f>SUM(O45:O52)</f>
        <v>2369.4499999999998</v>
      </c>
      <c r="P54" s="3"/>
    </row>
    <row r="55" spans="3:18">
      <c r="E55" s="1"/>
      <c r="L55">
        <f>+L54*11</f>
        <v>-1155</v>
      </c>
    </row>
  </sheetData>
  <mergeCells count="1">
    <mergeCell ref="A1:O1"/>
  </mergeCells>
  <pageMargins left="0.25" right="0.25" top="0.25" bottom="0.2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nolivarez</dc:creator>
  <cp:lastModifiedBy>Royc</cp:lastModifiedBy>
  <cp:lastPrinted>2011-09-22T19:58:45Z</cp:lastPrinted>
  <dcterms:created xsi:type="dcterms:W3CDTF">2011-08-04T13:55:50Z</dcterms:created>
  <dcterms:modified xsi:type="dcterms:W3CDTF">2011-10-19T21:09:17Z</dcterms:modified>
</cp:coreProperties>
</file>