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2880" windowWidth="12270" windowHeight="2925"/>
  </bookViews>
  <sheets>
    <sheet name="Subdv Name" sheetId="2" r:id="rId1"/>
  </sheets>
  <calcPr calcId="125725"/>
</workbook>
</file>

<file path=xl/calcChain.xml><?xml version="1.0" encoding="utf-8"?>
<calcChain xmlns="http://schemas.openxmlformats.org/spreadsheetml/2006/main">
  <c r="H25" i="2"/>
  <c r="H26"/>
  <c r="H27"/>
  <c r="D26"/>
  <c r="D27" s="1"/>
  <c r="G6"/>
  <c r="G5"/>
  <c r="G4"/>
  <c r="D12"/>
  <c r="D14" s="1"/>
  <c r="F14" s="1"/>
  <c r="D19"/>
  <c r="D21"/>
  <c r="H18"/>
  <c r="H20" s="1"/>
  <c r="G7"/>
  <c r="H19"/>
</calcChain>
</file>

<file path=xl/sharedStrings.xml><?xml version="1.0" encoding="utf-8"?>
<sst xmlns="http://schemas.openxmlformats.org/spreadsheetml/2006/main" count="49" uniqueCount="39">
  <si>
    <t>Bid Item No.</t>
  </si>
  <si>
    <t>Item Description</t>
  </si>
  <si>
    <t xml:space="preserve">Unit </t>
  </si>
  <si>
    <t>Amount Bid</t>
  </si>
  <si>
    <t>SY</t>
  </si>
  <si>
    <t>LF</t>
  </si>
  <si>
    <t>DRAINAGE</t>
  </si>
  <si>
    <t>Driveways (Concrete)</t>
  </si>
  <si>
    <t>Drainage Allocation:</t>
  </si>
  <si>
    <r>
      <t>Overrun</t>
    </r>
    <r>
      <rPr>
        <sz val="10"/>
        <rFont val="Arial"/>
      </rPr>
      <t>/Underrun</t>
    </r>
  </si>
  <si>
    <t>6" Concrete Valley Gutter</t>
  </si>
  <si>
    <t>Total Allocation, 25% Transfer and Contingency Transfer</t>
  </si>
  <si>
    <t>Transfer In: Other Projects</t>
  </si>
  <si>
    <t xml:space="preserve">Possible 25% Transfer In Other Projects: </t>
  </si>
  <si>
    <t xml:space="preserve">Low Base Bid Roadwork </t>
  </si>
  <si>
    <t>Contingency Transfer In:</t>
  </si>
  <si>
    <t>Total Allocation and Transfer</t>
  </si>
  <si>
    <t>Drainage Cost:</t>
  </si>
  <si>
    <t>Project Length: (LF)</t>
  </si>
  <si>
    <t>Cost Per Linear Feet @ $500K/mile:</t>
  </si>
  <si>
    <t>Allowed Increase:</t>
  </si>
  <si>
    <t>Roadwork Allocation (Eng, Road Const and Contingency):</t>
  </si>
  <si>
    <t>Road Construction Allocation:</t>
  </si>
  <si>
    <r>
      <t>Tot. Proj. Allowable</t>
    </r>
    <r>
      <rPr>
        <sz val="10"/>
        <rFont val="Arial"/>
      </rPr>
      <t xml:space="preserve"> (Cost per LF @$500K/mi X Proj. Lngth):</t>
    </r>
  </si>
  <si>
    <t>Item No.</t>
  </si>
  <si>
    <t>Amt Inc.:</t>
  </si>
  <si>
    <t>Original Rates</t>
  </si>
  <si>
    <t>Original Quantities</t>
  </si>
  <si>
    <t>Original Contract Amounts</t>
  </si>
  <si>
    <t>Change Order 1</t>
  </si>
  <si>
    <t>Revised Rates</t>
  </si>
  <si>
    <t>Revised Quantities</t>
  </si>
  <si>
    <t>Amount Increase/Decrease</t>
  </si>
  <si>
    <t xml:space="preserve">Transfer In: </t>
  </si>
  <si>
    <t>Low Base Bid Roadwork After Change Order</t>
  </si>
  <si>
    <t xml:space="preserve">Change Order </t>
  </si>
  <si>
    <t>Change Order</t>
  </si>
  <si>
    <t>Concrete Curb &amp; Gutter 18" X 12"</t>
  </si>
  <si>
    <t>Total Drainage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</si>
</sst>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Border="1"/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Border="1"/>
    <xf numFmtId="0" fontId="0" fillId="0" borderId="1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3" xfId="0" applyBorder="1"/>
    <xf numFmtId="0" fontId="0" fillId="0" borderId="4" xfId="0" applyFill="1" applyBorder="1" applyAlignment="1">
      <alignment horizontal="right"/>
    </xf>
    <xf numFmtId="44" fontId="0" fillId="0" borderId="5" xfId="1" applyFont="1" applyBorder="1"/>
    <xf numFmtId="44" fontId="3" fillId="0" borderId="5" xfId="1" applyFont="1" applyBorder="1"/>
    <xf numFmtId="0" fontId="0" fillId="0" borderId="4" xfId="0" applyFill="1" applyBorder="1" applyAlignment="1">
      <alignment horizontal="center"/>
    </xf>
    <xf numFmtId="44" fontId="5" fillId="0" borderId="5" xfId="1" applyFont="1" applyBorder="1"/>
    <xf numFmtId="0" fontId="0" fillId="0" borderId="6" xfId="0" applyFill="1" applyBorder="1" applyAlignment="1">
      <alignment horizontal="right"/>
    </xf>
    <xf numFmtId="44" fontId="6" fillId="0" borderId="7" xfId="0" applyNumberFormat="1" applyFont="1" applyBorder="1"/>
    <xf numFmtId="0" fontId="3" fillId="0" borderId="4" xfId="0" applyFont="1" applyFill="1" applyBorder="1" applyAlignment="1">
      <alignment horizontal="right"/>
    </xf>
    <xf numFmtId="164" fontId="3" fillId="0" borderId="4" xfId="0" applyNumberFormat="1" applyFont="1" applyBorder="1"/>
    <xf numFmtId="44" fontId="6" fillId="0" borderId="0" xfId="0" applyNumberFormat="1" applyFont="1" applyBorder="1"/>
    <xf numFmtId="0" fontId="0" fillId="0" borderId="8" xfId="0" applyBorder="1" applyAlignment="1">
      <alignment horizontal="right"/>
    </xf>
    <xf numFmtId="44" fontId="0" fillId="0" borderId="9" xfId="1" applyFont="1" applyFill="1" applyBorder="1" applyAlignment="1">
      <alignment horizontal="center"/>
    </xf>
    <xf numFmtId="0" fontId="0" fillId="0" borderId="10" xfId="0" applyFill="1" applyBorder="1" applyAlignment="1">
      <alignment horizontal="right"/>
    </xf>
    <xf numFmtId="44" fontId="0" fillId="0" borderId="11" xfId="1" applyFont="1" applyBorder="1"/>
    <xf numFmtId="44" fontId="0" fillId="0" borderId="11" xfId="0" applyNumberFormat="1" applyBorder="1"/>
    <xf numFmtId="164" fontId="0" fillId="0" borderId="11" xfId="0" applyNumberFormat="1" applyFill="1" applyBorder="1" applyAlignment="1">
      <alignment horizontal="center"/>
    </xf>
    <xf numFmtId="0" fontId="4" fillId="0" borderId="12" xfId="0" applyFont="1" applyFill="1" applyBorder="1" applyAlignment="1">
      <alignment horizontal="right"/>
    </xf>
    <xf numFmtId="8" fontId="0" fillId="0" borderId="13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164" fontId="0" fillId="0" borderId="16" xfId="0" applyNumberFormat="1" applyBorder="1"/>
    <xf numFmtId="8" fontId="0" fillId="0" borderId="16" xfId="0" applyNumberFormat="1" applyBorder="1"/>
    <xf numFmtId="164" fontId="0" fillId="0" borderId="17" xfId="0" applyNumberForma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164" fontId="0" fillId="0" borderId="19" xfId="0" applyNumberFormat="1" applyBorder="1"/>
    <xf numFmtId="0" fontId="0" fillId="0" borderId="20" xfId="0" applyBorder="1" applyAlignment="1">
      <alignment horizontal="center" wrapText="1"/>
    </xf>
    <xf numFmtId="164" fontId="0" fillId="0" borderId="0" xfId="0" applyNumberForma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0" fillId="0" borderId="25" xfId="0" applyBorder="1" applyAlignment="1"/>
    <xf numFmtId="0" fontId="0" fillId="0" borderId="26" xfId="0" applyBorder="1" applyAlignment="1"/>
    <xf numFmtId="0" fontId="0" fillId="0" borderId="27" xfId="0" applyBorder="1" applyAlignment="1">
      <alignment horizontal="right"/>
    </xf>
    <xf numFmtId="0" fontId="0" fillId="0" borderId="28" xfId="0" applyBorder="1" applyAlignment="1"/>
    <xf numFmtId="164" fontId="0" fillId="0" borderId="15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4" fillId="0" borderId="29" xfId="0" applyNumberFormat="1" applyFont="1" applyBorder="1" applyAlignment="1">
      <alignment horizontal="right"/>
    </xf>
    <xf numFmtId="164" fontId="0" fillId="0" borderId="30" xfId="0" applyNumberFormat="1" applyBorder="1" applyAlignment="1">
      <alignment horizontal="righ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6</xdr:row>
      <xdr:rowOff>85725</xdr:rowOff>
    </xdr:from>
    <xdr:to>
      <xdr:col>6</xdr:col>
      <xdr:colOff>57150</xdr:colOff>
      <xdr:row>6</xdr:row>
      <xdr:rowOff>85725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4429125" y="1419225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133350</xdr:colOff>
      <xdr:row>2</xdr:row>
      <xdr:rowOff>0</xdr:rowOff>
    </xdr:from>
    <xdr:to>
      <xdr:col>5</xdr:col>
      <xdr:colOff>733425</xdr:colOff>
      <xdr:row>2</xdr:row>
      <xdr:rowOff>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4543425" y="676275"/>
          <a:ext cx="1847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F10" sqref="F10"/>
    </sheetView>
  </sheetViews>
  <sheetFormatPr defaultRowHeight="12.75"/>
  <cols>
    <col min="1" max="1" width="4.28515625" customWidth="1"/>
    <col min="2" max="2" width="7.85546875" style="38" customWidth="1"/>
    <col min="3" max="3" width="54" customWidth="1"/>
    <col min="4" max="4" width="9.5703125" customWidth="1"/>
    <col min="6" max="6" width="11.42578125" bestFit="1" customWidth="1"/>
    <col min="7" max="7" width="14.85546875" customWidth="1"/>
    <col min="8" max="8" width="11.7109375" customWidth="1"/>
  </cols>
  <sheetData>
    <row r="1" spans="1:10" ht="13.5" thickBot="1">
      <c r="D1" s="53" t="s">
        <v>28</v>
      </c>
      <c r="E1" s="54"/>
      <c r="F1" s="54"/>
      <c r="G1" s="55"/>
      <c r="H1" s="56" t="s">
        <v>29</v>
      </c>
      <c r="I1" s="57"/>
      <c r="J1" s="58"/>
    </row>
    <row r="2" spans="1:10" ht="39.75" thickTop="1" thickBot="1">
      <c r="A2" s="41" t="s">
        <v>24</v>
      </c>
      <c r="B2" s="41" t="s">
        <v>0</v>
      </c>
      <c r="C2" s="41" t="s">
        <v>1</v>
      </c>
      <c r="D2" s="41" t="s">
        <v>2</v>
      </c>
      <c r="E2" s="41" t="s">
        <v>27</v>
      </c>
      <c r="F2" s="41" t="s">
        <v>26</v>
      </c>
      <c r="G2" s="41" t="s">
        <v>3</v>
      </c>
      <c r="H2" s="41" t="s">
        <v>30</v>
      </c>
      <c r="I2" s="41" t="s">
        <v>31</v>
      </c>
      <c r="J2" s="41" t="s">
        <v>32</v>
      </c>
    </row>
    <row r="3" spans="1:10" ht="13.5" thickTop="1">
      <c r="A3" s="44" t="s">
        <v>6</v>
      </c>
      <c r="B3" s="45"/>
      <c r="C3" s="45"/>
      <c r="D3" s="45"/>
      <c r="E3" s="45"/>
      <c r="F3" s="45"/>
      <c r="G3" s="45"/>
      <c r="H3" s="45"/>
      <c r="I3" s="45"/>
      <c r="J3" s="46"/>
    </row>
    <row r="4" spans="1:10">
      <c r="A4" s="1">
        <v>1</v>
      </c>
      <c r="B4" s="3">
        <v>529</v>
      </c>
      <c r="C4" s="9" t="s">
        <v>37</v>
      </c>
      <c r="D4" s="39" t="s">
        <v>5</v>
      </c>
      <c r="E4" s="1">
        <v>2801</v>
      </c>
      <c r="F4" s="40">
        <v>7</v>
      </c>
      <c r="G4" s="2">
        <f>E4*F4</f>
        <v>19607</v>
      </c>
      <c r="H4" s="1"/>
      <c r="I4" s="1"/>
      <c r="J4" s="1"/>
    </row>
    <row r="5" spans="1:10">
      <c r="A5" s="1">
        <v>2</v>
      </c>
      <c r="B5" s="3">
        <v>529</v>
      </c>
      <c r="C5" s="9" t="s">
        <v>10</v>
      </c>
      <c r="D5" s="39" t="s">
        <v>4</v>
      </c>
      <c r="E5" s="1">
        <v>28</v>
      </c>
      <c r="F5" s="40">
        <v>75</v>
      </c>
      <c r="G5" s="2">
        <f>E5*F5</f>
        <v>2100</v>
      </c>
      <c r="H5" s="1"/>
      <c r="I5" s="1"/>
      <c r="J5" s="1"/>
    </row>
    <row r="6" spans="1:10">
      <c r="A6" s="1">
        <v>3</v>
      </c>
      <c r="B6" s="3">
        <v>530</v>
      </c>
      <c r="C6" s="9" t="s">
        <v>7</v>
      </c>
      <c r="D6" s="39" t="s">
        <v>4</v>
      </c>
      <c r="E6" s="1">
        <v>92</v>
      </c>
      <c r="F6" s="40">
        <v>60</v>
      </c>
      <c r="G6" s="2">
        <f>E6*F6</f>
        <v>5520</v>
      </c>
      <c r="H6" s="1"/>
      <c r="I6" s="1"/>
      <c r="J6" s="1"/>
    </row>
    <row r="7" spans="1:10">
      <c r="B7" s="4"/>
      <c r="C7" s="10" t="s">
        <v>38</v>
      </c>
      <c r="G7" s="6">
        <f>SUM(G4:G6)</f>
        <v>27227</v>
      </c>
    </row>
    <row r="8" spans="1:10">
      <c r="B8" s="4"/>
      <c r="C8" s="10"/>
      <c r="G8" s="6"/>
    </row>
    <row r="9" spans="1:10" ht="13.5" thickBot="1">
      <c r="B9" s="4"/>
      <c r="C9" s="10"/>
      <c r="G9" s="6"/>
    </row>
    <row r="10" spans="1:10" ht="13.5" thickTop="1">
      <c r="B10" s="4"/>
      <c r="C10" s="11" t="s">
        <v>18</v>
      </c>
      <c r="D10" s="12">
        <v>0</v>
      </c>
      <c r="G10" s="6"/>
    </row>
    <row r="11" spans="1:10">
      <c r="B11" s="4"/>
      <c r="C11" s="13" t="s">
        <v>19</v>
      </c>
      <c r="D11" s="14">
        <v>94.7</v>
      </c>
      <c r="G11" s="6"/>
    </row>
    <row r="12" spans="1:10">
      <c r="B12" s="4"/>
      <c r="C12" s="20" t="s">
        <v>23</v>
      </c>
      <c r="D12" s="15">
        <f>D10*D11</f>
        <v>0</v>
      </c>
      <c r="G12" s="6"/>
    </row>
    <row r="13" spans="1:10">
      <c r="B13" s="4"/>
      <c r="C13" s="16" t="s">
        <v>21</v>
      </c>
      <c r="D13" s="17">
        <v>0</v>
      </c>
    </row>
    <row r="14" spans="1:10" ht="13.5" thickBot="1">
      <c r="B14" s="4"/>
      <c r="C14" s="18" t="s">
        <v>20</v>
      </c>
      <c r="D14" s="19">
        <f>IF((D12-D13&lt;0),"Inc. Not Allowed",D12-D13)</f>
        <v>0</v>
      </c>
      <c r="E14" s="21" t="s">
        <v>25</v>
      </c>
      <c r="F14" s="22">
        <f>IF(D14="Inc. Not Allowed",0,D13*0.25)</f>
        <v>0</v>
      </c>
    </row>
    <row r="15" spans="1:10" ht="14.25" thickTop="1" thickBot="1">
      <c r="B15" s="4"/>
      <c r="C15" s="4"/>
    </row>
    <row r="16" spans="1:10" ht="13.5" thickTop="1">
      <c r="B16" s="37"/>
      <c r="C16" s="23" t="s">
        <v>22</v>
      </c>
      <c r="D16" s="24">
        <v>0</v>
      </c>
      <c r="E16" s="8"/>
      <c r="F16" s="47" t="s">
        <v>8</v>
      </c>
      <c r="G16" s="48"/>
      <c r="H16" s="31">
        <v>46957.35</v>
      </c>
    </row>
    <row r="17" spans="2:8">
      <c r="B17" s="37"/>
      <c r="C17" s="25" t="s">
        <v>13</v>
      </c>
      <c r="D17" s="26">
        <v>0</v>
      </c>
      <c r="E17" s="8"/>
      <c r="F17" s="32" t="s">
        <v>12</v>
      </c>
      <c r="G17" s="8"/>
      <c r="H17" s="33"/>
    </row>
    <row r="18" spans="2:8">
      <c r="B18" s="37"/>
      <c r="C18" s="25" t="s">
        <v>15</v>
      </c>
      <c r="D18" s="26">
        <v>0</v>
      </c>
      <c r="E18" s="8"/>
      <c r="F18" s="49" t="s">
        <v>16</v>
      </c>
      <c r="G18" s="50"/>
      <c r="H18" s="34">
        <f>H16+H17</f>
        <v>46957.35</v>
      </c>
    </row>
    <row r="19" spans="2:8">
      <c r="B19" s="37"/>
      <c r="C19" s="25" t="s">
        <v>11</v>
      </c>
      <c r="D19" s="27">
        <f>SUM(D16:D18)</f>
        <v>0</v>
      </c>
      <c r="E19" s="8"/>
      <c r="F19" s="32"/>
      <c r="G19" s="8" t="s">
        <v>17</v>
      </c>
      <c r="H19" s="35">
        <f>G7</f>
        <v>27227</v>
      </c>
    </row>
    <row r="20" spans="2:8" ht="13.5" thickBot="1">
      <c r="B20" s="37"/>
      <c r="C20" s="25" t="s">
        <v>14</v>
      </c>
      <c r="D20" s="28"/>
      <c r="E20" s="8"/>
      <c r="F20" s="51" t="s">
        <v>9</v>
      </c>
      <c r="G20" s="52"/>
      <c r="H20" s="36">
        <f>H18-H19</f>
        <v>19730.349999999999</v>
      </c>
    </row>
    <row r="21" spans="2:8" ht="14.25" thickTop="1" thickBot="1">
      <c r="B21" s="37"/>
      <c r="C21" s="29" t="s">
        <v>9</v>
      </c>
      <c r="D21" s="30">
        <f>D19-D20</f>
        <v>0</v>
      </c>
      <c r="E21" s="8"/>
      <c r="F21" s="5"/>
      <c r="G21" s="5"/>
    </row>
    <row r="22" spans="2:8" ht="14.25" thickTop="1" thickBot="1">
      <c r="B22" s="37"/>
      <c r="C22" s="43" t="s">
        <v>36</v>
      </c>
      <c r="E22" s="8"/>
      <c r="F22" s="8"/>
      <c r="G22" s="7" t="s">
        <v>35</v>
      </c>
    </row>
    <row r="23" spans="2:8" ht="13.5" thickTop="1">
      <c r="B23" s="37"/>
      <c r="C23" s="23" t="s">
        <v>22</v>
      </c>
      <c r="D23" s="24">
        <v>0</v>
      </c>
      <c r="E23" s="8"/>
      <c r="F23" s="47" t="s">
        <v>8</v>
      </c>
      <c r="G23" s="48"/>
      <c r="H23" s="31">
        <v>0</v>
      </c>
    </row>
    <row r="24" spans="2:8">
      <c r="C24" s="25" t="s">
        <v>33</v>
      </c>
      <c r="D24" s="26">
        <v>0</v>
      </c>
      <c r="F24" s="32" t="s">
        <v>12</v>
      </c>
      <c r="G24" s="8"/>
      <c r="H24" s="33"/>
    </row>
    <row r="25" spans="2:8">
      <c r="C25" s="25" t="s">
        <v>11</v>
      </c>
      <c r="D25" s="26">
        <v>0</v>
      </c>
      <c r="F25" s="49" t="s">
        <v>16</v>
      </c>
      <c r="G25" s="50"/>
      <c r="H25" s="34">
        <f>H23+H24</f>
        <v>0</v>
      </c>
    </row>
    <row r="26" spans="2:8">
      <c r="C26" s="25" t="s">
        <v>34</v>
      </c>
      <c r="D26" s="27">
        <f>SUM(D23:D25)</f>
        <v>0</v>
      </c>
      <c r="F26" s="32"/>
      <c r="G26" s="8" t="s">
        <v>17</v>
      </c>
      <c r="H26" s="35">
        <f>G14</f>
        <v>0</v>
      </c>
    </row>
    <row r="27" spans="2:8" ht="13.5" thickBot="1">
      <c r="C27" s="29" t="s">
        <v>9</v>
      </c>
      <c r="D27" s="30">
        <f>D26-D30</f>
        <v>0</v>
      </c>
      <c r="F27" s="51" t="s">
        <v>9</v>
      </c>
      <c r="G27" s="52"/>
      <c r="H27" s="36">
        <f>H25-H26</f>
        <v>0</v>
      </c>
    </row>
    <row r="28" spans="2:8" ht="13.5" thickTop="1"/>
    <row r="30" spans="2:8">
      <c r="D30" s="42"/>
    </row>
  </sheetData>
  <mergeCells count="9">
    <mergeCell ref="D1:G1"/>
    <mergeCell ref="H1:J1"/>
    <mergeCell ref="A3:J3"/>
    <mergeCell ref="F23:G23"/>
    <mergeCell ref="F25:G25"/>
    <mergeCell ref="F27:G27"/>
    <mergeCell ref="F20:G20"/>
    <mergeCell ref="F16:G16"/>
    <mergeCell ref="F18:G18"/>
  </mergeCells>
  <phoneticPr fontId="2" type="noConversion"/>
  <pageMargins left="0.44" right="0.45" top="1.25" bottom="0.44" header="0.32" footer="0.26"/>
  <pageSetup paperSize="5" orientation="landscape" horizontalDpi="4294967293" r:id="rId1"/>
  <headerFooter alignWithMargins="0">
    <oddHeader>&amp;CColonia Esperanza Subdivision
CSJ: 3C1080844
Cost Breakdown
Precinct 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Subdv Name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Agapito Vargas</dc:creator>
  <cp:lastModifiedBy>yvette.islas</cp:lastModifiedBy>
  <cp:lastPrinted>2011-10-26T20:28:01Z</cp:lastPrinted>
  <dcterms:created xsi:type="dcterms:W3CDTF">2007-03-06T21:36:06Z</dcterms:created>
  <dcterms:modified xsi:type="dcterms:W3CDTF">2011-10-26T20:28:16Z</dcterms:modified>
</cp:coreProperties>
</file>