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35" windowHeight="11505"/>
  </bookViews>
  <sheets>
    <sheet name="IMM FY 12 SAL PROJ" sheetId="1" r:id="rId1"/>
  </sheets>
  <calcPr calcId="145621"/>
</workbook>
</file>

<file path=xl/calcChain.xml><?xml version="1.0" encoding="utf-8"?>
<calcChain xmlns="http://schemas.openxmlformats.org/spreadsheetml/2006/main">
  <c r="E23" i="1" l="1"/>
  <c r="E24" i="1" s="1"/>
  <c r="E25" i="1" s="1"/>
  <c r="E26" i="1" s="1"/>
  <c r="E27" i="1" s="1"/>
  <c r="E28" i="1" s="1"/>
  <c r="E29" i="1" s="1"/>
  <c r="G19" i="1"/>
  <c r="F16" i="1"/>
  <c r="H16" i="1" s="1"/>
  <c r="F15" i="1"/>
  <c r="H15" i="1" s="1"/>
  <c r="D15" i="1"/>
  <c r="D14" i="1"/>
  <c r="F14" i="1" s="1"/>
  <c r="H14" i="1" s="1"/>
  <c r="D13" i="1"/>
  <c r="F13" i="1" s="1"/>
  <c r="H13" i="1" s="1"/>
  <c r="H12" i="1"/>
  <c r="F12" i="1"/>
  <c r="F11" i="1"/>
  <c r="H11" i="1" s="1"/>
  <c r="F10" i="1"/>
  <c r="F19" i="1" s="1"/>
  <c r="J11" i="1" l="1"/>
  <c r="D19" i="1"/>
  <c r="H10" i="1"/>
  <c r="H19" i="1" s="1"/>
  <c r="J20" i="1" s="1"/>
  <c r="J13" i="1" l="1"/>
  <c r="J12" i="1"/>
</calcChain>
</file>

<file path=xl/comments1.xml><?xml version="1.0" encoding="utf-8"?>
<comments xmlns="http://schemas.openxmlformats.org/spreadsheetml/2006/main">
  <authors>
    <author>benito.luna</author>
    <author>Miguel Escaname</author>
  </authors>
  <commentList>
    <comment ref="J15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Cost of Salaries for remainding Pay Periods</t>
        </r>
      </text>
    </comment>
    <comment ref="J16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figure represents 30% of the total remainding Salary Exp. ($297,084.28) </t>
        </r>
      </text>
    </comment>
    <comment ref="C27" authorId="1">
      <text>
        <r>
          <rPr>
            <b/>
            <sz val="8"/>
            <color indexed="81"/>
            <rFont val="Tahoma"/>
            <family val="2"/>
          </rPr>
          <t xml:space="preserve">Figure From Salary Schedule. </t>
        </r>
      </text>
    </comment>
  </commentList>
</comments>
</file>

<file path=xl/sharedStrings.xml><?xml version="1.0" encoding="utf-8"?>
<sst xmlns="http://schemas.openxmlformats.org/spreadsheetml/2006/main" count="38" uniqueCount="38">
  <si>
    <t>IMMUNIZATION FY 12</t>
  </si>
  <si>
    <t>GRANT ENDING 08/31/2012</t>
  </si>
  <si>
    <t>Projection of Salaries and Fringes for the remainder of the IMMUNIZATION FY 12 period ending 08/31/12</t>
  </si>
  <si>
    <t>COST PER</t>
  </si>
  <si>
    <t>REMAINING</t>
  </si>
  <si>
    <t xml:space="preserve">COST FOR </t>
  </si>
  <si>
    <t xml:space="preserve">BUDGET </t>
  </si>
  <si>
    <t>ANTICIPATED</t>
  </si>
  <si>
    <t>PAY PERIOD</t>
  </si>
  <si>
    <t>PAY PERIODS</t>
  </si>
  <si>
    <t>REMAINING PDS</t>
  </si>
  <si>
    <t>BALANCE</t>
  </si>
  <si>
    <t>SURPLUS</t>
  </si>
  <si>
    <t>(DEFICIT)</t>
  </si>
  <si>
    <t>Salaries-F/T</t>
  </si>
  <si>
    <t>Health Insurance</t>
  </si>
  <si>
    <t>Life Insurance</t>
  </si>
  <si>
    <t>Fica</t>
  </si>
  <si>
    <t>Retirement</t>
  </si>
  <si>
    <t>Unemployment Comp.</t>
  </si>
  <si>
    <t>Worker's Comp</t>
  </si>
  <si>
    <t>Pay Periods Remaining at 06/06/2012:</t>
  </si>
  <si>
    <t xml:space="preserve">Notes:   </t>
  </si>
  <si>
    <t>pp 12</t>
  </si>
  <si>
    <t>Health Insurance is paid twice per month.</t>
  </si>
  <si>
    <t>pp 13</t>
  </si>
  <si>
    <t>Life Insurance is paid once per month.</t>
  </si>
  <si>
    <t>pp 14</t>
  </si>
  <si>
    <t>pp 15</t>
  </si>
  <si>
    <t xml:space="preserve">Cost Per Pay Period: </t>
  </si>
  <si>
    <t>pp 16</t>
  </si>
  <si>
    <t>Actual Salary / 26 pay periods</t>
  </si>
  <si>
    <t>pp 17</t>
  </si>
  <si>
    <t>$504,495.00 / 26 = $19,403.65</t>
  </si>
  <si>
    <t>pp 18</t>
  </si>
  <si>
    <t>pp 19</t>
  </si>
  <si>
    <t>5 days only</t>
  </si>
  <si>
    <t>Expenditure Detail Report:  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</si>
</sst>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rgb="FF0000CC"/>
      <name val="Arial"/>
      <family val="2"/>
    </font>
    <font>
      <b/>
      <sz val="10"/>
      <color indexed="20"/>
      <name val="Arial"/>
      <family val="2"/>
    </font>
    <font>
      <sz val="10"/>
      <color rgb="FF0000CC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4" fontId="5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9" xfId="0" applyBorder="1"/>
    <xf numFmtId="44" fontId="0" fillId="0" borderId="9" xfId="0" applyNumberFormat="1" applyBorder="1"/>
    <xf numFmtId="0" fontId="0" fillId="0" borderId="2" xfId="0" applyFill="1" applyBorder="1"/>
    <xf numFmtId="44" fontId="0" fillId="0" borderId="1" xfId="0" applyNumberFormat="1" applyBorder="1"/>
    <xf numFmtId="44" fontId="0" fillId="0" borderId="1" xfId="0" applyNumberFormat="1" applyFill="1" applyBorder="1"/>
    <xf numFmtId="44" fontId="1" fillId="0" borderId="2" xfId="0" applyNumberFormat="1" applyFont="1" applyFill="1" applyBorder="1"/>
    <xf numFmtId="0" fontId="0" fillId="0" borderId="3" xfId="0" applyBorder="1"/>
    <xf numFmtId="44" fontId="7" fillId="0" borderId="2" xfId="0" applyNumberFormat="1" applyFont="1" applyFill="1" applyBorder="1"/>
    <xf numFmtId="44" fontId="1" fillId="0" borderId="0" xfId="0" applyNumberFormat="1" applyFont="1" applyFill="1" applyBorder="1"/>
    <xf numFmtId="44" fontId="0" fillId="0" borderId="0" xfId="0" applyNumberFormat="1"/>
    <xf numFmtId="0" fontId="0" fillId="0" borderId="9" xfId="0" applyFill="1" applyBorder="1"/>
    <xf numFmtId="44" fontId="0" fillId="0" borderId="2" xfId="0" applyNumberFormat="1" applyFont="1" applyFill="1" applyBorder="1"/>
    <xf numFmtId="44" fontId="0" fillId="0" borderId="9" xfId="0" quotePrefix="1" applyNumberFormat="1" applyBorder="1"/>
    <xf numFmtId="44" fontId="8" fillId="0" borderId="2" xfId="0" applyNumberFormat="1" applyFont="1" applyFill="1" applyBorder="1"/>
    <xf numFmtId="0" fontId="0" fillId="0" borderId="8" xfId="0" applyBorder="1"/>
    <xf numFmtId="44" fontId="0" fillId="0" borderId="7" xfId="0" applyNumberFormat="1" applyBorder="1"/>
    <xf numFmtId="44" fontId="1" fillId="0" borderId="9" xfId="0" applyNumberFormat="1" applyFont="1" applyFill="1" applyBorder="1"/>
    <xf numFmtId="0" fontId="0" fillId="0" borderId="2" xfId="0" applyBorder="1"/>
    <xf numFmtId="0" fontId="0" fillId="0" borderId="4" xfId="0" applyBorder="1"/>
    <xf numFmtId="44" fontId="3" fillId="0" borderId="7" xfId="0" applyNumberFormat="1" applyFont="1" applyBorder="1"/>
    <xf numFmtId="44" fontId="3" fillId="0" borderId="8" xfId="0" applyNumberFormat="1" applyFont="1" applyBorder="1"/>
    <xf numFmtId="44" fontId="9" fillId="2" borderId="8" xfId="0" applyNumberFormat="1" applyFont="1" applyFill="1" applyBorder="1"/>
    <xf numFmtId="44" fontId="3" fillId="0" borderId="0" xfId="0" applyNumberFormat="1" applyFont="1" applyFill="1" applyBorder="1"/>
    <xf numFmtId="44" fontId="3" fillId="3" borderId="10" xfId="0" applyNumberFormat="1" applyFont="1" applyFill="1" applyBorder="1"/>
    <xf numFmtId="0" fontId="0" fillId="0" borderId="0" xfId="0" applyNumberFormat="1" applyFill="1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10" fillId="0" borderId="0" xfId="0" applyFont="1"/>
    <xf numFmtId="0" fontId="11" fillId="0" borderId="0" xfId="0" applyFont="1"/>
    <xf numFmtId="0" fontId="0" fillId="0" borderId="0" xfId="0" applyNumberFormat="1"/>
    <xf numFmtId="8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609599</xdr:colOff>
          <xdr:row>30</xdr:row>
          <xdr:rowOff>0</xdr:rowOff>
        </xdr:from>
        <xdr:to>
          <xdr:col>3</xdr:col>
          <xdr:colOff>1019174</xdr:colOff>
          <xdr:row>31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34"/>
  <sheetViews>
    <sheetView tabSelected="1" zoomScaleNormal="85" workbookViewId="0">
      <selection activeCell="G31" sqref="G31"/>
    </sheetView>
  </sheetViews>
  <sheetFormatPr defaultRowHeight="12.75" x14ac:dyDescent="0.2"/>
  <cols>
    <col min="4" max="4" width="15.5703125" customWidth="1"/>
    <col min="5" max="5" width="13.5703125" customWidth="1"/>
    <col min="6" max="6" width="16.140625" customWidth="1"/>
    <col min="7" max="7" width="16.85546875" customWidth="1"/>
    <col min="8" max="8" width="15.42578125" customWidth="1"/>
    <col min="9" max="9" width="11.5703125" bestFit="1" customWidth="1"/>
    <col min="10" max="10" width="20.42578125" hidden="1" customWidth="1"/>
    <col min="11" max="11" width="0" hidden="1" customWidth="1"/>
  </cols>
  <sheetData>
    <row r="3" spans="1:10" x14ac:dyDescent="0.2">
      <c r="A3" s="1" t="s">
        <v>0</v>
      </c>
    </row>
    <row r="4" spans="1:10" x14ac:dyDescent="0.2">
      <c r="A4" s="2" t="s">
        <v>1</v>
      </c>
    </row>
    <row r="5" spans="1:10" x14ac:dyDescent="0.2">
      <c r="B5" s="3" t="s">
        <v>2</v>
      </c>
      <c r="C5" s="3"/>
      <c r="D5" s="3"/>
      <c r="E5" s="3"/>
      <c r="F5" s="3"/>
      <c r="G5" s="2"/>
    </row>
    <row r="6" spans="1:10" x14ac:dyDescent="0.2">
      <c r="B6" s="4"/>
    </row>
    <row r="7" spans="1:10" x14ac:dyDescent="0.2">
      <c r="D7" s="5" t="s">
        <v>3</v>
      </c>
      <c r="E7" s="5" t="s">
        <v>4</v>
      </c>
      <c r="F7" s="5" t="s">
        <v>5</v>
      </c>
      <c r="G7" s="5" t="s">
        <v>6</v>
      </c>
      <c r="H7" s="6" t="s">
        <v>7</v>
      </c>
    </row>
    <row r="8" spans="1:10" x14ac:dyDescent="0.2">
      <c r="D8" s="7" t="s">
        <v>8</v>
      </c>
      <c r="E8" s="7" t="s">
        <v>9</v>
      </c>
      <c r="F8" s="7" t="s">
        <v>10</v>
      </c>
      <c r="G8" s="7" t="s">
        <v>11</v>
      </c>
      <c r="H8" s="8" t="s">
        <v>12</v>
      </c>
    </row>
    <row r="9" spans="1:10" x14ac:dyDescent="0.2">
      <c r="A9" s="9"/>
      <c r="B9" s="9"/>
      <c r="C9" s="10"/>
      <c r="D9" s="11"/>
      <c r="E9" s="11"/>
      <c r="F9" s="11"/>
      <c r="G9" s="12">
        <v>41066</v>
      </c>
      <c r="H9" s="13" t="s">
        <v>13</v>
      </c>
      <c r="I9" s="14"/>
    </row>
    <row r="10" spans="1:10" x14ac:dyDescent="0.2">
      <c r="A10" s="15" t="s">
        <v>14</v>
      </c>
      <c r="B10" s="14"/>
      <c r="C10" s="16">
        <v>113</v>
      </c>
      <c r="D10" s="17">
        <v>19403.650000000001</v>
      </c>
      <c r="E10" s="18">
        <v>7.5</v>
      </c>
      <c r="F10" s="19">
        <f t="shared" ref="F10:F16" si="0">(D10*E10)</f>
        <v>145527.375</v>
      </c>
      <c r="G10" s="20">
        <v>184113.11</v>
      </c>
      <c r="H10" s="21">
        <f t="shared" ref="H10:H16" si="1">SUM(G10-F10)</f>
        <v>38585.734999999986</v>
      </c>
      <c r="I10" s="14"/>
    </row>
    <row r="11" spans="1:10" x14ac:dyDescent="0.2">
      <c r="A11" s="22" t="s">
        <v>15</v>
      </c>
      <c r="B11" s="14"/>
      <c r="C11" s="16">
        <v>211</v>
      </c>
      <c r="D11" s="17">
        <v>2530.81</v>
      </c>
      <c r="E11" s="18">
        <v>6</v>
      </c>
      <c r="F11" s="19">
        <f t="shared" si="0"/>
        <v>15184.86</v>
      </c>
      <c r="G11" s="20">
        <v>11438.01</v>
      </c>
      <c r="H11" s="23">
        <f t="shared" si="1"/>
        <v>-3746.8500000000004</v>
      </c>
      <c r="I11" s="24"/>
      <c r="J11" s="25">
        <f>SUM(F11:F16)</f>
        <v>42886.874875000001</v>
      </c>
    </row>
    <row r="12" spans="1:10" x14ac:dyDescent="0.2">
      <c r="A12" s="22" t="s">
        <v>16</v>
      </c>
      <c r="B12" s="14"/>
      <c r="C12" s="16">
        <v>212</v>
      </c>
      <c r="D12" s="17">
        <v>32.82</v>
      </c>
      <c r="E12" s="26">
        <v>3</v>
      </c>
      <c r="F12" s="19">
        <f t="shared" si="0"/>
        <v>98.460000000000008</v>
      </c>
      <c r="G12" s="20">
        <v>127.31</v>
      </c>
      <c r="H12" s="27">
        <f t="shared" si="1"/>
        <v>28.849999999999994</v>
      </c>
      <c r="I12" s="14"/>
      <c r="J12" s="25">
        <f>SUM(J11:J11)</f>
        <v>42886.874875000001</v>
      </c>
    </row>
    <row r="13" spans="1:10" x14ac:dyDescent="0.2">
      <c r="A13" s="22" t="s">
        <v>17</v>
      </c>
      <c r="B13" s="14"/>
      <c r="C13" s="16">
        <v>220</v>
      </c>
      <c r="D13" s="17">
        <f>D10*0.0765</f>
        <v>1484.3792250000001</v>
      </c>
      <c r="E13" s="18">
        <v>7.5</v>
      </c>
      <c r="F13" s="19">
        <f t="shared" si="0"/>
        <v>11132.844187500001</v>
      </c>
      <c r="G13" s="20">
        <v>15114.19</v>
      </c>
      <c r="H13" s="27">
        <f t="shared" si="1"/>
        <v>3981.3458124999997</v>
      </c>
      <c r="I13" s="24"/>
      <c r="J13">
        <f>J11/J12</f>
        <v>1</v>
      </c>
    </row>
    <row r="14" spans="1:10" x14ac:dyDescent="0.2">
      <c r="A14" s="22" t="s">
        <v>18</v>
      </c>
      <c r="B14" s="14"/>
      <c r="C14" s="16">
        <v>230</v>
      </c>
      <c r="D14" s="28">
        <f>D10*0.0995</f>
        <v>1930.6631750000001</v>
      </c>
      <c r="E14" s="18">
        <v>7.5</v>
      </c>
      <c r="F14" s="19">
        <f t="shared" si="0"/>
        <v>14479.9738125</v>
      </c>
      <c r="G14" s="20">
        <v>17022.04</v>
      </c>
      <c r="H14" s="21">
        <f t="shared" si="1"/>
        <v>2542.0661875000005</v>
      </c>
      <c r="I14" s="24"/>
    </row>
    <row r="15" spans="1:10" x14ac:dyDescent="0.2">
      <c r="A15" s="22" t="s">
        <v>19</v>
      </c>
      <c r="B15" s="14"/>
      <c r="C15" s="16">
        <v>250</v>
      </c>
      <c r="D15" s="28">
        <f>D10*0.005</f>
        <v>97.018250000000009</v>
      </c>
      <c r="E15" s="18">
        <v>7.5</v>
      </c>
      <c r="F15" s="19">
        <f>(D15*E15)+1263.1</f>
        <v>1990.7368750000001</v>
      </c>
      <c r="G15" s="20">
        <v>1094.56</v>
      </c>
      <c r="H15" s="29">
        <f t="shared" si="1"/>
        <v>-896.17687500000011</v>
      </c>
      <c r="I15" s="14"/>
      <c r="J15" s="25"/>
    </row>
    <row r="16" spans="1:10" x14ac:dyDescent="0.2">
      <c r="A16" s="11" t="s">
        <v>20</v>
      </c>
      <c r="B16" s="9"/>
      <c r="C16" s="30">
        <v>260</v>
      </c>
      <c r="D16" s="31">
        <v>0</v>
      </c>
      <c r="E16" s="18">
        <v>0</v>
      </c>
      <c r="F16" s="19">
        <f t="shared" si="0"/>
        <v>0</v>
      </c>
      <c r="G16" s="20">
        <v>6507</v>
      </c>
      <c r="H16" s="32">
        <f t="shared" si="1"/>
        <v>6507</v>
      </c>
      <c r="I16" s="24"/>
      <c r="J16" s="25"/>
    </row>
    <row r="17" spans="1:13" x14ac:dyDescent="0.2">
      <c r="A17" s="15"/>
      <c r="B17" s="14"/>
      <c r="C17" s="15"/>
      <c r="D17" s="15"/>
      <c r="E17" s="15"/>
      <c r="F17" s="15"/>
      <c r="G17" s="15"/>
      <c r="H17" s="33"/>
      <c r="I17" s="14"/>
    </row>
    <row r="18" spans="1:13" x14ac:dyDescent="0.2">
      <c r="A18" s="22"/>
      <c r="B18" s="14"/>
      <c r="C18" s="34"/>
      <c r="D18" s="22"/>
      <c r="E18" s="22"/>
      <c r="F18" s="22"/>
      <c r="G18" s="22"/>
      <c r="H18" s="34"/>
      <c r="I18" s="14"/>
    </row>
    <row r="19" spans="1:13" x14ac:dyDescent="0.2">
      <c r="A19" s="11"/>
      <c r="B19" s="9"/>
      <c r="C19" s="30"/>
      <c r="D19" s="35">
        <f>SUM(D10:D16)</f>
        <v>25479.340650000006</v>
      </c>
      <c r="E19" s="11"/>
      <c r="F19" s="36">
        <f>SUM(F10:F16)</f>
        <v>188414.24987499998</v>
      </c>
      <c r="G19" s="35">
        <f>SUM(G10:G16)</f>
        <v>235416.22</v>
      </c>
      <c r="H19" s="37">
        <f>SUM(H10:H16)</f>
        <v>47001.970124999993</v>
      </c>
      <c r="I19" s="38"/>
    </row>
    <row r="20" spans="1:13" ht="13.5" thickBot="1" x14ac:dyDescent="0.25">
      <c r="I20" s="14"/>
      <c r="J20" s="39">
        <f>SUM(H19)</f>
        <v>47001.970124999993</v>
      </c>
    </row>
    <row r="21" spans="1:13" ht="13.5" thickTop="1" x14ac:dyDescent="0.2">
      <c r="E21" t="s">
        <v>21</v>
      </c>
      <c r="I21" s="14"/>
    </row>
    <row r="22" spans="1:13" x14ac:dyDescent="0.2">
      <c r="A22" s="2" t="s">
        <v>22</v>
      </c>
      <c r="E22" s="40">
        <v>1</v>
      </c>
      <c r="F22" t="s">
        <v>23</v>
      </c>
      <c r="G22" s="41">
        <v>41075</v>
      </c>
      <c r="I22" s="42"/>
      <c r="J22" s="43"/>
      <c r="K22" s="42"/>
      <c r="L22" s="43"/>
      <c r="M22" s="42"/>
    </row>
    <row r="23" spans="1:13" x14ac:dyDescent="0.2">
      <c r="A23" t="s">
        <v>24</v>
      </c>
      <c r="E23" s="40">
        <f>E22+1</f>
        <v>2</v>
      </c>
      <c r="F23" t="s">
        <v>25</v>
      </c>
      <c r="G23" s="41">
        <v>41089</v>
      </c>
      <c r="I23" s="42"/>
      <c r="J23" s="43"/>
      <c r="K23" s="42"/>
      <c r="L23" s="43"/>
      <c r="M23" s="42"/>
    </row>
    <row r="24" spans="1:13" x14ac:dyDescent="0.2">
      <c r="A24" t="s">
        <v>26</v>
      </c>
      <c r="E24" s="40">
        <f>E23+1</f>
        <v>3</v>
      </c>
      <c r="F24" t="s">
        <v>27</v>
      </c>
      <c r="G24" s="41">
        <v>41103</v>
      </c>
      <c r="I24" s="42"/>
      <c r="J24" s="43"/>
      <c r="K24" s="42"/>
      <c r="L24" s="43"/>
      <c r="M24" s="42"/>
    </row>
    <row r="25" spans="1:13" x14ac:dyDescent="0.2">
      <c r="E25" s="40">
        <f t="shared" ref="E25:E29" si="2">E24+1</f>
        <v>4</v>
      </c>
      <c r="F25" t="s">
        <v>28</v>
      </c>
      <c r="G25" s="41">
        <v>41117</v>
      </c>
      <c r="I25" s="42"/>
      <c r="J25" s="43"/>
      <c r="K25" s="42"/>
      <c r="L25" s="43"/>
      <c r="M25" s="42"/>
    </row>
    <row r="26" spans="1:13" x14ac:dyDescent="0.2">
      <c r="A26" s="44" t="s">
        <v>29</v>
      </c>
      <c r="B26" s="44"/>
      <c r="C26" s="44"/>
      <c r="D26" s="44"/>
      <c r="E26" s="40">
        <f t="shared" si="2"/>
        <v>5</v>
      </c>
      <c r="F26" t="s">
        <v>30</v>
      </c>
      <c r="G26" s="41">
        <v>41131</v>
      </c>
      <c r="I26" s="42"/>
      <c r="J26" s="43"/>
      <c r="K26" s="42"/>
      <c r="L26" s="43"/>
      <c r="M26" s="42"/>
    </row>
    <row r="27" spans="1:13" x14ac:dyDescent="0.2">
      <c r="A27" s="44" t="s">
        <v>31</v>
      </c>
      <c r="B27" s="44"/>
      <c r="C27" s="44"/>
      <c r="D27" s="44"/>
      <c r="E27" s="40">
        <f t="shared" si="2"/>
        <v>6</v>
      </c>
      <c r="F27" t="s">
        <v>32</v>
      </c>
      <c r="G27" s="41">
        <v>41145</v>
      </c>
      <c r="I27" s="42"/>
      <c r="J27" s="42"/>
      <c r="K27" s="42"/>
      <c r="L27" s="43"/>
      <c r="M27" s="42"/>
    </row>
    <row r="28" spans="1:13" x14ac:dyDescent="0.2">
      <c r="A28" s="44" t="s">
        <v>33</v>
      </c>
      <c r="B28" s="44"/>
      <c r="C28" s="44"/>
      <c r="D28" s="44"/>
      <c r="E28" s="40">
        <f t="shared" si="2"/>
        <v>7</v>
      </c>
      <c r="F28" t="s">
        <v>34</v>
      </c>
      <c r="G28" s="41">
        <v>41159</v>
      </c>
      <c r="I28" s="42"/>
      <c r="J28" s="42"/>
      <c r="K28" s="42"/>
      <c r="L28" s="43"/>
      <c r="M28" s="42"/>
    </row>
    <row r="29" spans="1:13" x14ac:dyDescent="0.2">
      <c r="E29" s="40">
        <f t="shared" si="2"/>
        <v>8</v>
      </c>
      <c r="F29" t="s">
        <v>35</v>
      </c>
      <c r="G29" s="41">
        <v>41173</v>
      </c>
      <c r="H29" t="s">
        <v>36</v>
      </c>
      <c r="I29" s="42"/>
      <c r="J29" s="42"/>
      <c r="K29" s="42"/>
      <c r="L29" s="43"/>
      <c r="M29" s="42"/>
    </row>
    <row r="30" spans="1:13" x14ac:dyDescent="0.2">
      <c r="A30" s="2"/>
      <c r="E30" s="40"/>
    </row>
    <row r="31" spans="1:13" ht="37.5" customHeight="1" x14ac:dyDescent="0.2">
      <c r="A31" s="45" t="s">
        <v>37</v>
      </c>
      <c r="E31" s="46"/>
    </row>
    <row r="32" spans="1:13" x14ac:dyDescent="0.2">
      <c r="E32" s="40"/>
    </row>
    <row r="33" spans="1:7" x14ac:dyDescent="0.2">
      <c r="A33" s="47"/>
      <c r="B33" s="48"/>
      <c r="C33" s="48"/>
      <c r="E33" s="40"/>
    </row>
    <row r="34" spans="1:7" x14ac:dyDescent="0.2">
      <c r="E34" s="40"/>
      <c r="F34" s="42"/>
      <c r="G34" s="43"/>
    </row>
  </sheetData>
  <mergeCells count="1">
    <mergeCell ref="A33:C33"/>
  </mergeCells>
  <pageMargins left="0.25" right="0.25" top="0.75" bottom="0.75" header="0.3" footer="0.3"/>
  <pageSetup orientation="landscape" r:id="rId1"/>
  <headerFooter alignWithMargins="0">
    <oddFooter xml:space="preserve">&amp;L&amp;F&amp;R&amp;8Prepared by Mike Escaname 
Health &amp; Human Services Dept. 
06/06/2012 &amp;10
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5" r:id="rId4">
          <objectPr defaultSize="0" autoPict="0" r:id="rId5">
            <anchor moveWithCells="1">
              <from>
                <xdr:col>2</xdr:col>
                <xdr:colOff>609600</xdr:colOff>
                <xdr:row>30</xdr:row>
                <xdr:rowOff>0</xdr:rowOff>
              </from>
              <to>
                <xdr:col>3</xdr:col>
                <xdr:colOff>1019175</xdr:colOff>
                <xdr:row>31</xdr:row>
                <xdr:rowOff>38100</xdr:rowOff>
              </to>
            </anchor>
          </objectPr>
        </oleObject>
      </mc:Choice>
      <mc:Fallback>
        <oleObject progId="Acrobat Document" dvAspect="DVASPECT_ICON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 FY 12 SAL PROJ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dcterms:created xsi:type="dcterms:W3CDTF">2012-06-06T21:48:16Z</dcterms:created>
  <dcterms:modified xsi:type="dcterms:W3CDTF">2012-06-06T21:48:41Z</dcterms:modified>
</cp:coreProperties>
</file>