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Acevedo #4" sheetId="2" r:id="rId1"/>
  </sheets>
  <calcPr calcId="125725"/>
</workbook>
</file>

<file path=xl/calcChain.xml><?xml version="1.0" encoding="utf-8"?>
<calcChain xmlns="http://schemas.openxmlformats.org/spreadsheetml/2006/main">
  <c r="G13" i="2"/>
  <c r="G23"/>
  <c r="G16"/>
  <c r="G12"/>
  <c r="H41"/>
  <c r="H42"/>
  <c r="H43"/>
  <c r="D42"/>
  <c r="D43"/>
  <c r="G22"/>
  <c r="G21"/>
  <c r="G20"/>
  <c r="G19"/>
  <c r="G18"/>
  <c r="G17"/>
  <c r="G11"/>
  <c r="G10"/>
  <c r="G9"/>
  <c r="G8"/>
  <c r="G7"/>
  <c r="G6"/>
  <c r="G5"/>
  <c r="D28"/>
  <c r="D30"/>
  <c r="D35"/>
  <c r="D36"/>
  <c r="D37"/>
  <c r="F30"/>
  <c r="H34"/>
  <c r="H35"/>
  <c r="H36" s="1"/>
  <c r="G24"/>
</calcChain>
</file>

<file path=xl/sharedStrings.xml><?xml version="1.0" encoding="utf-8"?>
<sst xmlns="http://schemas.openxmlformats.org/spreadsheetml/2006/main" count="80" uniqueCount="63">
  <si>
    <t>Bid Item No.</t>
  </si>
  <si>
    <t>Item Description</t>
  </si>
  <si>
    <t xml:space="preserve">Unit </t>
  </si>
  <si>
    <t>Amount Bid</t>
  </si>
  <si>
    <t>STA</t>
  </si>
  <si>
    <t>GAL</t>
  </si>
  <si>
    <t>ROADWAY</t>
  </si>
  <si>
    <t>Barricades, Signs and Traffic Handling</t>
  </si>
  <si>
    <t>Turnouts (Asphalt, Concrete, Pavement) (PBS-2)</t>
  </si>
  <si>
    <t>CY</t>
  </si>
  <si>
    <t>SY</t>
  </si>
  <si>
    <t>LF</t>
  </si>
  <si>
    <t>SubTotal Base Bid</t>
  </si>
  <si>
    <t>DRAINAGE</t>
  </si>
  <si>
    <t>RCP (CL III) (18")</t>
  </si>
  <si>
    <t>Driveways (Asphalt, Concrete, Pavement)</t>
  </si>
  <si>
    <t>Driveways (Concrete)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</si>
  <si>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</si>
  <si>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</si>
  <si>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</si>
  <si>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</si>
  <si>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</si>
  <si>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Preparing ROW</t>
  </si>
  <si>
    <t>Prime Coat (MC-30)</t>
  </si>
  <si>
    <t>Asph Conc ACP Surface (TY  "D") (1.5")</t>
  </si>
  <si>
    <t>LS</t>
  </si>
  <si>
    <t>Temp Sedmt Cont Fence (Install)</t>
  </si>
  <si>
    <t>Temp Sedmt Cont Fence (Remove)</t>
  </si>
  <si>
    <t>Safety End Treatment (Pre-Cast) (Ty II) ( 18") RCP) (1:6)</t>
  </si>
  <si>
    <t>Total Allocation, 25% Transfer and Contingency Transfer</t>
  </si>
  <si>
    <t>Transfer In: Other Projects</t>
  </si>
  <si>
    <t xml:space="preserve">Possible 25% Transfer In Other Projects: </t>
  </si>
  <si>
    <t xml:space="preserve">Low Base Bid Roadwork </t>
  </si>
  <si>
    <t>Contingency Transfer In:</t>
  </si>
  <si>
    <t>Total Allocation and Transfer</t>
  </si>
  <si>
    <t>Drainage Cost: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</si>
  <si>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</si>
  <si>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</si>
  <si>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</si>
  <si>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</si>
  <si>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</si>
  <si>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</si>
  <si>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</si>
  <si>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</si>
  <si>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Original Rates</t>
  </si>
  <si>
    <t>Original Quantities</t>
  </si>
  <si>
    <t>Original Contract Amounts</t>
  </si>
  <si>
    <t>Change Order 1</t>
  </si>
  <si>
    <t>Revised Rates</t>
  </si>
  <si>
    <t>Revised Quantities</t>
  </si>
  <si>
    <t>Amount Increase/Decrease</t>
  </si>
  <si>
    <t xml:space="preserve">Transfer In: </t>
  </si>
  <si>
    <t>Low Base Bid Roadwork After Change Order</t>
  </si>
  <si>
    <t xml:space="preserve">Change Order </t>
  </si>
  <si>
    <t>Change Order</t>
  </si>
  <si>
    <t>Relocate Mail Boxes</t>
  </si>
  <si>
    <t>15" ADS Culvert Pipe</t>
  </si>
  <si>
    <t>Flex Base (Complete in Place) TY "E" GR4 (8")</t>
  </si>
  <si>
    <t>Reworking Flex Material (DC) (TY D CLII)</t>
  </si>
  <si>
    <t>MO</t>
  </si>
  <si>
    <t>*</t>
  </si>
  <si>
    <t>* Expense report dated 07.11.2012</t>
  </si>
  <si>
    <t>** Expense report dated 07.11.2012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</si>
</sst>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 style="thick">
        <color indexed="10"/>
      </left>
      <right/>
      <top style="thick">
        <color indexed="17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5" xfId="0" applyFill="1" applyBorder="1" applyAlignment="1">
      <alignment horizontal="right"/>
    </xf>
    <xf numFmtId="44" fontId="0" fillId="0" borderId="6" xfId="1" applyFont="1" applyBorder="1"/>
    <xf numFmtId="44" fontId="3" fillId="0" borderId="6" xfId="1" applyFont="1" applyBorder="1"/>
    <xf numFmtId="0" fontId="0" fillId="0" borderId="5" xfId="0" applyFill="1" applyBorder="1" applyAlignment="1">
      <alignment horizontal="center"/>
    </xf>
    <xf numFmtId="44" fontId="6" fillId="0" borderId="6" xfId="1" applyFont="1" applyBorder="1"/>
    <xf numFmtId="0" fontId="0" fillId="0" borderId="7" xfId="0" applyFill="1" applyBorder="1" applyAlignment="1">
      <alignment horizontal="right"/>
    </xf>
    <xf numFmtId="44" fontId="7" fillId="0" borderId="8" xfId="0" applyNumberFormat="1" applyFont="1" applyBorder="1"/>
    <xf numFmtId="0" fontId="3" fillId="0" borderId="5" xfId="0" applyFont="1" applyFill="1" applyBorder="1" applyAlignment="1">
      <alignment horizontal="right"/>
    </xf>
    <xf numFmtId="164" fontId="3" fillId="0" borderId="5" xfId="0" applyNumberFormat="1" applyFont="1" applyBorder="1"/>
    <xf numFmtId="44" fontId="7" fillId="0" borderId="0" xfId="0" applyNumberFormat="1" applyFont="1" applyBorder="1"/>
    <xf numFmtId="0" fontId="0" fillId="0" borderId="9" xfId="0" applyBorder="1" applyAlignment="1">
      <alignment horizontal="right"/>
    </xf>
    <xf numFmtId="44" fontId="0" fillId="0" borderId="10" xfId="1" applyFont="1" applyFill="1" applyBorder="1" applyAlignment="1">
      <alignment horizontal="center"/>
    </xf>
    <xf numFmtId="0" fontId="0" fillId="0" borderId="11" xfId="0" applyFill="1" applyBorder="1" applyAlignment="1">
      <alignment horizontal="right"/>
    </xf>
    <xf numFmtId="44" fontId="0" fillId="0" borderId="12" xfId="1" applyFont="1" applyBorder="1"/>
    <xf numFmtId="44" fontId="0" fillId="0" borderId="12" xfId="0" applyNumberFormat="1" applyBorder="1"/>
    <xf numFmtId="164" fontId="0" fillId="0" borderId="12" xfId="0" applyNumberForma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8" fontId="0" fillId="0" borderId="14" xfId="0" applyNumberForma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164" fontId="0" fillId="0" borderId="17" xfId="0" applyNumberFormat="1" applyBorder="1"/>
    <xf numFmtId="8" fontId="0" fillId="0" borderId="17" xfId="0" applyNumberFormat="1" applyBorder="1"/>
    <xf numFmtId="164" fontId="0" fillId="0" borderId="18" xfId="0" applyNumberFormat="1" applyBorder="1"/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164" fontId="0" fillId="0" borderId="20" xfId="0" applyNumberFormat="1" applyBorder="1"/>
    <xf numFmtId="0" fontId="0" fillId="0" borderId="21" xfId="0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19" xfId="0" applyBorder="1" applyAlignment="1"/>
    <xf numFmtId="44" fontId="0" fillId="0" borderId="1" xfId="1" applyFont="1" applyBorder="1" applyAlignment="1"/>
    <xf numFmtId="0" fontId="3" fillId="0" borderId="29" xfId="0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0" fillId="0" borderId="31" xfId="0" applyBorder="1" applyAlignment="1">
      <alignment horizontal="right"/>
    </xf>
    <xf numFmtId="0" fontId="0" fillId="0" borderId="32" xfId="0" applyBorder="1" applyAlignment="1"/>
    <xf numFmtId="164" fontId="0" fillId="0" borderId="16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0" fillId="0" borderId="34" xfId="0" applyNumberFormat="1" applyBorder="1" applyAlignment="1">
      <alignment horizontal="right"/>
    </xf>
    <xf numFmtId="0" fontId="0" fillId="0" borderId="35" xfId="0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29" xfId="0" applyBorder="1" applyAlignment="1"/>
    <xf numFmtId="0" fontId="0" fillId="0" borderId="30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22</xdr:row>
      <xdr:rowOff>123825</xdr:rowOff>
    </xdr:from>
    <xdr:to>
      <xdr:col>5</xdr:col>
      <xdr:colOff>552450</xdr:colOff>
      <xdr:row>22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410075" y="406717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23</xdr:row>
      <xdr:rowOff>114300</xdr:rowOff>
    </xdr:from>
    <xdr:to>
      <xdr:col>6</xdr:col>
      <xdr:colOff>47625</xdr:colOff>
      <xdr:row>23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429125" y="42195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12</xdr:row>
      <xdr:rowOff>76200</xdr:rowOff>
    </xdr:from>
    <xdr:to>
      <xdr:col>5</xdr:col>
      <xdr:colOff>733425</xdr:colOff>
      <xdr:row>12</xdr:row>
      <xdr:rowOff>76200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543425" y="238125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9" workbookViewId="0">
      <selection activeCell="I33" sqref="I33"/>
    </sheetView>
  </sheetViews>
  <sheetFormatPr defaultRowHeight="12.75"/>
  <cols>
    <col min="1" max="1" width="4.28515625" customWidth="1"/>
    <col min="2" max="2" width="7.85546875" style="46" customWidth="1"/>
    <col min="3" max="3" width="54" customWidth="1"/>
    <col min="4" max="4" width="12.42578125" customWidth="1"/>
    <col min="6" max="6" width="11.42578125" bestFit="1" customWidth="1"/>
    <col min="7" max="7" width="14.85546875" customWidth="1"/>
    <col min="8" max="8" width="14.140625" customWidth="1"/>
  </cols>
  <sheetData>
    <row r="1" spans="1:10" ht="13.5" thickBot="1">
      <c r="D1" s="65" t="s">
        <v>46</v>
      </c>
      <c r="E1" s="66"/>
      <c r="F1" s="66"/>
      <c r="G1" s="67"/>
      <c r="H1" s="68" t="s">
        <v>47</v>
      </c>
      <c r="I1" s="69"/>
      <c r="J1" s="70"/>
    </row>
    <row r="2" spans="1:10" ht="39.75" thickTop="1" thickBot="1">
      <c r="A2" s="50" t="s">
        <v>42</v>
      </c>
      <c r="B2" s="50" t="s">
        <v>0</v>
      </c>
      <c r="C2" s="50" t="s">
        <v>1</v>
      </c>
      <c r="D2" s="50" t="s">
        <v>2</v>
      </c>
      <c r="E2" s="50" t="s">
        <v>45</v>
      </c>
      <c r="F2" s="50" t="s">
        <v>44</v>
      </c>
      <c r="G2" s="50" t="s">
        <v>3</v>
      </c>
      <c r="H2" s="50" t="s">
        <v>48</v>
      </c>
      <c r="I2" s="50" t="s">
        <v>49</v>
      </c>
      <c r="J2" s="50" t="s">
        <v>50</v>
      </c>
    </row>
    <row r="3" spans="1:10" ht="13.5" thickTop="1">
      <c r="A3" s="75"/>
      <c r="B3" s="71" t="s">
        <v>6</v>
      </c>
      <c r="C3" s="71"/>
      <c r="D3" s="71"/>
      <c r="E3" s="71"/>
      <c r="F3" s="71"/>
      <c r="G3" s="71"/>
      <c r="H3" s="71"/>
      <c r="I3" s="71"/>
      <c r="J3" s="72"/>
    </row>
    <row r="4" spans="1:10">
      <c r="A4" s="76"/>
      <c r="B4" s="73"/>
      <c r="C4" s="73"/>
      <c r="D4" s="73"/>
      <c r="E4" s="73"/>
      <c r="F4" s="73"/>
      <c r="G4" s="73"/>
      <c r="H4" s="73"/>
      <c r="I4" s="73"/>
      <c r="J4" s="74"/>
    </row>
    <row r="5" spans="1:10">
      <c r="A5" s="1">
        <v>1</v>
      </c>
      <c r="B5" s="2">
        <v>100</v>
      </c>
      <c r="C5" s="1" t="s">
        <v>22</v>
      </c>
      <c r="D5" s="2" t="s">
        <v>4</v>
      </c>
      <c r="E5" s="47">
        <v>31.35</v>
      </c>
      <c r="F5" s="3">
        <v>1000</v>
      </c>
      <c r="G5" s="3">
        <f>E5*F5</f>
        <v>31350</v>
      </c>
      <c r="H5" s="1"/>
      <c r="I5" s="1"/>
      <c r="J5" s="1"/>
    </row>
    <row r="6" spans="1:10">
      <c r="A6" s="1">
        <v>2</v>
      </c>
      <c r="B6" s="2">
        <v>247</v>
      </c>
      <c r="C6" s="1" t="s">
        <v>57</v>
      </c>
      <c r="D6" s="2" t="s">
        <v>9</v>
      </c>
      <c r="E6" s="47">
        <v>9766</v>
      </c>
      <c r="F6" s="3">
        <v>6</v>
      </c>
      <c r="G6" s="3">
        <f t="shared" ref="G6:G12" si="0">E6*F6</f>
        <v>58596</v>
      </c>
      <c r="H6" s="1"/>
      <c r="I6" s="1"/>
      <c r="J6" s="1"/>
    </row>
    <row r="7" spans="1:10">
      <c r="A7" s="1">
        <v>3</v>
      </c>
      <c r="B7" s="2">
        <v>251</v>
      </c>
      <c r="C7" s="1" t="s">
        <v>58</v>
      </c>
      <c r="D7" s="2" t="s">
        <v>10</v>
      </c>
      <c r="E7" s="47">
        <v>9766</v>
      </c>
      <c r="F7" s="3">
        <v>3.5</v>
      </c>
      <c r="G7" s="3">
        <f t="shared" si="0"/>
        <v>34181</v>
      </c>
      <c r="H7" s="1"/>
      <c r="I7" s="1"/>
      <c r="J7" s="1"/>
    </row>
    <row r="8" spans="1:10">
      <c r="A8" s="1">
        <v>4</v>
      </c>
      <c r="B8" s="2">
        <v>310</v>
      </c>
      <c r="C8" s="1" t="s">
        <v>23</v>
      </c>
      <c r="D8" s="2" t="s">
        <v>5</v>
      </c>
      <c r="E8" s="47">
        <v>1957</v>
      </c>
      <c r="F8" s="3">
        <v>4.25</v>
      </c>
      <c r="G8" s="3">
        <f t="shared" si="0"/>
        <v>8317.25</v>
      </c>
      <c r="H8" s="1"/>
      <c r="I8" s="1"/>
      <c r="J8" s="1"/>
    </row>
    <row r="9" spans="1:10">
      <c r="A9" s="1">
        <v>5</v>
      </c>
      <c r="B9" s="2">
        <v>340</v>
      </c>
      <c r="C9" s="1" t="s">
        <v>24</v>
      </c>
      <c r="D9" s="2" t="s">
        <v>10</v>
      </c>
      <c r="E9" s="47">
        <v>8371</v>
      </c>
      <c r="F9" s="3">
        <v>8.4499999999999993</v>
      </c>
      <c r="G9" s="3">
        <f t="shared" si="0"/>
        <v>70734.95</v>
      </c>
      <c r="H9" s="1"/>
      <c r="I9" s="1"/>
      <c r="J9" s="1"/>
    </row>
    <row r="10" spans="1:10">
      <c r="A10" s="1">
        <v>6</v>
      </c>
      <c r="B10" s="2">
        <v>502</v>
      </c>
      <c r="C10" s="1" t="s">
        <v>7</v>
      </c>
      <c r="D10" s="2" t="s">
        <v>59</v>
      </c>
      <c r="E10" s="47">
        <v>3</v>
      </c>
      <c r="F10" s="3">
        <v>1500</v>
      </c>
      <c r="G10" s="3">
        <f t="shared" si="0"/>
        <v>4500</v>
      </c>
      <c r="H10" s="1"/>
      <c r="I10" s="1"/>
      <c r="J10" s="1"/>
    </row>
    <row r="11" spans="1:10">
      <c r="A11" s="1">
        <v>7</v>
      </c>
      <c r="B11" s="4">
        <v>530</v>
      </c>
      <c r="C11" s="13" t="s">
        <v>8</v>
      </c>
      <c r="D11" s="4" t="s">
        <v>10</v>
      </c>
      <c r="E11" s="47">
        <v>180</v>
      </c>
      <c r="F11" s="14">
        <v>20</v>
      </c>
      <c r="G11" s="3">
        <f t="shared" si="0"/>
        <v>3600</v>
      </c>
      <c r="H11" s="1"/>
      <c r="I11" s="1"/>
      <c r="J11" s="1"/>
    </row>
    <row r="12" spans="1:10">
      <c r="A12" s="1">
        <v>9</v>
      </c>
      <c r="B12" s="4"/>
      <c r="C12" s="13" t="s">
        <v>55</v>
      </c>
      <c r="D12" s="4" t="s">
        <v>25</v>
      </c>
      <c r="E12" s="1">
        <v>1</v>
      </c>
      <c r="F12" s="1">
        <v>800</v>
      </c>
      <c r="G12" s="3">
        <f t="shared" si="0"/>
        <v>800</v>
      </c>
      <c r="H12" s="1"/>
      <c r="I12" s="1"/>
      <c r="J12" s="1"/>
    </row>
    <row r="13" spans="1:10">
      <c r="B13" s="44"/>
      <c r="C13" s="9" t="s">
        <v>12</v>
      </c>
      <c r="D13" s="5"/>
      <c r="E13" s="6"/>
      <c r="F13" s="7"/>
      <c r="G13" s="11">
        <f>SUM(G5:G12)</f>
        <v>212079.2</v>
      </c>
    </row>
    <row r="14" spans="1:10" ht="13.5" thickBot="1">
      <c r="B14" s="5"/>
      <c r="C14" s="15"/>
      <c r="D14" s="5"/>
      <c r="E14" s="6"/>
      <c r="F14" s="7"/>
      <c r="G14" s="8"/>
    </row>
    <row r="15" spans="1:10" ht="13.5" thickTop="1">
      <c r="A15" s="55" t="s">
        <v>13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>
      <c r="A16" s="1">
        <v>1</v>
      </c>
      <c r="B16" s="45">
        <v>464</v>
      </c>
      <c r="C16" s="53" t="s">
        <v>56</v>
      </c>
      <c r="D16" s="48" t="s">
        <v>11</v>
      </c>
      <c r="E16" s="1">
        <v>1970</v>
      </c>
      <c r="F16" s="54">
        <v>20</v>
      </c>
      <c r="G16" s="3">
        <f t="shared" ref="G16:G22" si="1">E16*F16</f>
        <v>39400</v>
      </c>
      <c r="H16" s="1"/>
      <c r="I16" s="1"/>
      <c r="J16" s="1"/>
    </row>
    <row r="17" spans="1:10">
      <c r="A17" s="1">
        <v>2</v>
      </c>
      <c r="B17" s="4">
        <v>464</v>
      </c>
      <c r="C17" s="13" t="s">
        <v>14</v>
      </c>
      <c r="D17" s="48" t="s">
        <v>11</v>
      </c>
      <c r="E17" s="1">
        <v>420</v>
      </c>
      <c r="F17" s="49">
        <v>30</v>
      </c>
      <c r="G17" s="3">
        <f t="shared" si="1"/>
        <v>12600</v>
      </c>
      <c r="H17" s="1"/>
      <c r="I17" s="1"/>
      <c r="J17" s="1"/>
    </row>
    <row r="18" spans="1:10">
      <c r="A18" s="1">
        <v>3</v>
      </c>
      <c r="B18" s="4">
        <v>467</v>
      </c>
      <c r="C18" s="13" t="s">
        <v>28</v>
      </c>
      <c r="D18" s="48" t="s">
        <v>17</v>
      </c>
      <c r="E18" s="1">
        <v>12</v>
      </c>
      <c r="F18" s="49">
        <v>800</v>
      </c>
      <c r="G18" s="3">
        <f t="shared" si="1"/>
        <v>9600</v>
      </c>
      <c r="H18" s="1"/>
      <c r="I18" s="1"/>
      <c r="J18" s="1"/>
    </row>
    <row r="19" spans="1:10">
      <c r="A19" s="1">
        <v>4</v>
      </c>
      <c r="B19" s="2">
        <v>506</v>
      </c>
      <c r="C19" s="1" t="s">
        <v>26</v>
      </c>
      <c r="D19" s="48" t="s">
        <v>11</v>
      </c>
      <c r="E19" s="1">
        <v>1040</v>
      </c>
      <c r="F19" s="49">
        <v>3</v>
      </c>
      <c r="G19" s="3">
        <f t="shared" si="1"/>
        <v>3120</v>
      </c>
      <c r="H19" s="1"/>
      <c r="I19" s="1"/>
      <c r="J19" s="1"/>
    </row>
    <row r="20" spans="1:10">
      <c r="A20" s="1">
        <v>5</v>
      </c>
      <c r="B20" s="2">
        <v>506</v>
      </c>
      <c r="C20" s="1" t="s">
        <v>27</v>
      </c>
      <c r="D20" s="48" t="s">
        <v>11</v>
      </c>
      <c r="E20" s="1">
        <v>1040</v>
      </c>
      <c r="F20" s="49">
        <v>1</v>
      </c>
      <c r="G20" s="3">
        <f t="shared" si="1"/>
        <v>1040</v>
      </c>
      <c r="H20" s="1"/>
      <c r="I20" s="1"/>
      <c r="J20" s="1"/>
    </row>
    <row r="21" spans="1:10">
      <c r="A21" s="1">
        <v>6</v>
      </c>
      <c r="B21" s="4">
        <v>530</v>
      </c>
      <c r="C21" s="13" t="s">
        <v>15</v>
      </c>
      <c r="D21" s="48" t="s">
        <v>10</v>
      </c>
      <c r="E21" s="1">
        <v>1400</v>
      </c>
      <c r="F21" s="49">
        <v>25</v>
      </c>
      <c r="G21" s="3">
        <f t="shared" si="1"/>
        <v>35000</v>
      </c>
      <c r="H21" s="1"/>
      <c r="I21" s="1"/>
      <c r="J21" s="1"/>
    </row>
    <row r="22" spans="1:10">
      <c r="A22" s="1">
        <v>7</v>
      </c>
      <c r="B22" s="4">
        <v>530</v>
      </c>
      <c r="C22" s="13" t="s">
        <v>16</v>
      </c>
      <c r="D22" s="48" t="s">
        <v>10</v>
      </c>
      <c r="E22" s="1">
        <v>962</v>
      </c>
      <c r="F22" s="49">
        <v>35</v>
      </c>
      <c r="G22" s="3">
        <f t="shared" si="1"/>
        <v>33670</v>
      </c>
      <c r="H22" s="1"/>
      <c r="I22" s="1"/>
      <c r="J22" s="1"/>
    </row>
    <row r="23" spans="1:10">
      <c r="B23" s="5"/>
      <c r="C23" s="16" t="s">
        <v>18</v>
      </c>
      <c r="G23" s="10">
        <f>SUM(G16:G22)</f>
        <v>134430</v>
      </c>
    </row>
    <row r="24" spans="1:10">
      <c r="B24" s="5"/>
      <c r="C24" s="16" t="s">
        <v>19</v>
      </c>
      <c r="G24" s="10">
        <f>G13+G23</f>
        <v>346509.2</v>
      </c>
    </row>
    <row r="25" spans="1:10" ht="13.5" thickBot="1">
      <c r="B25" s="5"/>
      <c r="C25" s="16"/>
      <c r="G25" s="10"/>
    </row>
    <row r="26" spans="1:10" ht="13.5" thickTop="1">
      <c r="B26" s="5"/>
      <c r="C26" s="17" t="s">
        <v>36</v>
      </c>
      <c r="D26" s="18">
        <v>3135</v>
      </c>
      <c r="G26" s="10"/>
    </row>
    <row r="27" spans="1:10">
      <c r="B27" s="5"/>
      <c r="C27" s="19" t="s">
        <v>37</v>
      </c>
      <c r="D27" s="20">
        <v>94.7</v>
      </c>
      <c r="G27" s="10"/>
    </row>
    <row r="28" spans="1:10">
      <c r="B28" s="5"/>
      <c r="C28" s="26" t="s">
        <v>41</v>
      </c>
      <c r="D28" s="21">
        <f>D26*D27</f>
        <v>296884.5</v>
      </c>
      <c r="G28" s="10"/>
    </row>
    <row r="29" spans="1:10">
      <c r="B29" s="5"/>
      <c r="C29" s="22" t="s">
        <v>39</v>
      </c>
      <c r="D29" s="23">
        <v>282198.55</v>
      </c>
    </row>
    <row r="30" spans="1:10" ht="13.5" thickBot="1">
      <c r="B30" s="5"/>
      <c r="C30" s="24" t="s">
        <v>38</v>
      </c>
      <c r="D30" s="25">
        <f>IF((D28-D29&lt;0),"Inc. Not Allowed",D28-D29)</f>
        <v>14685.950000000012</v>
      </c>
      <c r="E30" s="27" t="s">
        <v>43</v>
      </c>
      <c r="F30" s="28">
        <f>IF(D30="Inc. Not Allowed",0,D29*0.25)</f>
        <v>70549.637499999997</v>
      </c>
    </row>
    <row r="31" spans="1:10" ht="14.25" thickTop="1" thickBot="1">
      <c r="B31" s="5"/>
      <c r="C31" s="5"/>
    </row>
    <row r="32" spans="1:10" ht="13.5" thickTop="1">
      <c r="B32" s="43"/>
      <c r="C32" s="29" t="s">
        <v>40</v>
      </c>
      <c r="D32" s="30">
        <v>209711.5</v>
      </c>
      <c r="E32" s="12" t="s">
        <v>60</v>
      </c>
      <c r="F32" s="58" t="s">
        <v>20</v>
      </c>
      <c r="G32" s="59"/>
      <c r="H32" s="37">
        <v>145460</v>
      </c>
      <c r="I32" t="s">
        <v>60</v>
      </c>
    </row>
    <row r="33" spans="2:8">
      <c r="B33" s="43"/>
      <c r="C33" s="31" t="s">
        <v>31</v>
      </c>
      <c r="D33" s="32">
        <v>0</v>
      </c>
      <c r="E33" s="12"/>
      <c r="F33" s="38" t="s">
        <v>30</v>
      </c>
      <c r="G33" s="12"/>
      <c r="H33" s="39"/>
    </row>
    <row r="34" spans="2:8">
      <c r="B34" s="43"/>
      <c r="C34" s="31" t="s">
        <v>33</v>
      </c>
      <c r="D34" s="32">
        <v>2367.6999999999998</v>
      </c>
      <c r="E34" s="12"/>
      <c r="F34" s="60" t="s">
        <v>34</v>
      </c>
      <c r="G34" s="61"/>
      <c r="H34" s="40">
        <f>H32+H33</f>
        <v>145460</v>
      </c>
    </row>
    <row r="35" spans="2:8">
      <c r="B35" s="43"/>
      <c r="C35" s="31" t="s">
        <v>29</v>
      </c>
      <c r="D35" s="33">
        <f>SUM(D32:D34)</f>
        <v>212079.2</v>
      </c>
      <c r="E35" s="12"/>
      <c r="F35" s="38"/>
      <c r="G35" s="12" t="s">
        <v>35</v>
      </c>
      <c r="H35" s="41">
        <f>G23</f>
        <v>134430</v>
      </c>
    </row>
    <row r="36" spans="2:8" ht="13.5" thickBot="1">
      <c r="B36" s="43"/>
      <c r="C36" s="31" t="s">
        <v>32</v>
      </c>
      <c r="D36" s="34">
        <f>G13</f>
        <v>212079.2</v>
      </c>
      <c r="E36" s="12"/>
      <c r="F36" s="62" t="s">
        <v>21</v>
      </c>
      <c r="G36" s="63"/>
      <c r="H36" s="42">
        <f>H34-H35</f>
        <v>11030</v>
      </c>
    </row>
    <row r="37" spans="2:8" ht="14.25" thickTop="1" thickBot="1">
      <c r="B37" s="43"/>
      <c r="C37" s="35" t="s">
        <v>21</v>
      </c>
      <c r="D37" s="36">
        <f>D35-D36</f>
        <v>0</v>
      </c>
      <c r="E37" s="12"/>
      <c r="F37" s="64" t="s">
        <v>61</v>
      </c>
      <c r="G37" s="59"/>
      <c r="H37" s="59"/>
    </row>
    <row r="38" spans="2:8" ht="14.25" thickTop="1" thickBot="1">
      <c r="B38" s="43"/>
      <c r="C38" s="52" t="s">
        <v>54</v>
      </c>
      <c r="E38" s="12"/>
      <c r="F38" s="12"/>
      <c r="G38" s="11" t="s">
        <v>53</v>
      </c>
    </row>
    <row r="39" spans="2:8" ht="13.5" thickTop="1">
      <c r="B39" s="43"/>
      <c r="C39" s="29" t="s">
        <v>40</v>
      </c>
      <c r="D39" s="30">
        <v>0</v>
      </c>
      <c r="E39" s="12"/>
      <c r="F39" s="58" t="s">
        <v>20</v>
      </c>
      <c r="G39" s="59"/>
      <c r="H39" s="37">
        <v>0</v>
      </c>
    </row>
    <row r="40" spans="2:8">
      <c r="C40" s="31" t="s">
        <v>51</v>
      </c>
      <c r="D40" s="32">
        <v>0</v>
      </c>
      <c r="F40" s="38" t="s">
        <v>30</v>
      </c>
      <c r="G40" s="12"/>
      <c r="H40" s="39"/>
    </row>
    <row r="41" spans="2:8">
      <c r="C41" s="31" t="s">
        <v>29</v>
      </c>
      <c r="D41" s="32">
        <v>0</v>
      </c>
      <c r="F41" s="60" t="s">
        <v>34</v>
      </c>
      <c r="G41" s="61"/>
      <c r="H41" s="40">
        <f>H39+H40</f>
        <v>0</v>
      </c>
    </row>
    <row r="42" spans="2:8">
      <c r="C42" s="31" t="s">
        <v>52</v>
      </c>
      <c r="D42" s="33">
        <f>SUM(D39:D41)</f>
        <v>0</v>
      </c>
      <c r="F42" s="38"/>
      <c r="G42" s="12" t="s">
        <v>35</v>
      </c>
      <c r="H42" s="41">
        <f>G30</f>
        <v>0</v>
      </c>
    </row>
    <row r="43" spans="2:8" ht="13.5" thickBot="1">
      <c r="C43" s="35" t="s">
        <v>21</v>
      </c>
      <c r="D43" s="36">
        <f>D42-D46</f>
        <v>0</v>
      </c>
      <c r="F43" s="62" t="s">
        <v>21</v>
      </c>
      <c r="G43" s="63"/>
      <c r="H43" s="42">
        <f>H41-H42</f>
        <v>0</v>
      </c>
    </row>
    <row r="44" spans="2:8" ht="13.5" thickTop="1">
      <c r="F44" t="s">
        <v>62</v>
      </c>
    </row>
    <row r="46" spans="2:8">
      <c r="D46" s="51"/>
    </row>
  </sheetData>
  <mergeCells count="12">
    <mergeCell ref="D1:G1"/>
    <mergeCell ref="H1:J1"/>
    <mergeCell ref="B3:J4"/>
    <mergeCell ref="A3:A4"/>
    <mergeCell ref="A15:J15"/>
    <mergeCell ref="F39:G39"/>
    <mergeCell ref="F41:G41"/>
    <mergeCell ref="F43:G43"/>
    <mergeCell ref="F36:G36"/>
    <mergeCell ref="F32:G32"/>
    <mergeCell ref="F34:G34"/>
    <mergeCell ref="F37:H37"/>
  </mergeCells>
  <phoneticPr fontId="2" type="noConversion"/>
  <pageMargins left="0.44" right="0.45" top="1.25" bottom="0.32" header="0.32" footer="0.26"/>
  <pageSetup paperSize="5" orientation="landscape" horizontalDpi="4294967293" r:id="rId1"/>
  <headerFooter alignWithMargins="0">
    <oddHeader>&amp;CAcevedo No. 4 Subdivision
CSJ: 3C1080014
Cost Breakdown
Precinct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Acevedo #4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2012-07-11T16:33:48Z</cp:lastPrinted>
  <dcterms:created xsi:type="dcterms:W3CDTF">2007-03-06T21:36:06Z</dcterms:created>
  <dcterms:modified xsi:type="dcterms:W3CDTF">2012-07-11T19:54:29Z</dcterms:modified>
</cp:coreProperties>
</file>