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Casa de los Vecinos" sheetId="2" r:id="rId1"/>
  </sheets>
  <calcPr calcId="125725"/>
</workbook>
</file>

<file path=xl/calcChain.xml><?xml version="1.0" encoding="utf-8"?>
<calcChain xmlns="http://schemas.openxmlformats.org/spreadsheetml/2006/main">
  <c r="G9" i="2"/>
  <c r="G8"/>
  <c r="G15"/>
  <c r="G20" s="1"/>
  <c r="H32" s="1"/>
  <c r="H33" s="1"/>
  <c r="H38"/>
  <c r="H39"/>
  <c r="H40" s="1"/>
  <c r="D39"/>
  <c r="D40" s="1"/>
  <c r="G19"/>
  <c r="G18"/>
  <c r="G17"/>
  <c r="G16"/>
  <c r="G11"/>
  <c r="G10"/>
  <c r="G7"/>
  <c r="G6"/>
  <c r="G5"/>
  <c r="G12" s="1"/>
  <c r="D25"/>
  <c r="D27"/>
  <c r="F27" s="1"/>
  <c r="D32"/>
  <c r="H31"/>
  <c r="G21" l="1"/>
  <c r="D33"/>
  <c r="D34" s="1"/>
</calcChain>
</file>

<file path=xl/sharedStrings.xml><?xml version="1.0" encoding="utf-8"?>
<sst xmlns="http://schemas.openxmlformats.org/spreadsheetml/2006/main" count="70" uniqueCount="55">
  <si>
    <t>Bid Item No.</t>
  </si>
  <si>
    <t>Item Description</t>
  </si>
  <si>
    <t xml:space="preserve">Unit </t>
  </si>
  <si>
    <t>Amount Bid</t>
  </si>
  <si>
    <t>STA</t>
  </si>
  <si>
    <t>ROADWAY</t>
  </si>
  <si>
    <t>Barricades, Signs and Traffic Handling</t>
  </si>
  <si>
    <t>Turnouts (Asphalt, Concrete, Pavement) (PBS-2)</t>
  </si>
  <si>
    <t>CY</t>
  </si>
  <si>
    <t>SY</t>
  </si>
  <si>
    <t>LF</t>
  </si>
  <si>
    <t>SubTotal Base Bid</t>
  </si>
  <si>
    <t>DRAINAGE</t>
  </si>
  <si>
    <t>Driveways (Asphalt, Concrete, Pavement)</t>
  </si>
  <si>
    <t>Driveways (Concrete)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</si>
  <si>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</si>
  <si>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</si>
  <si>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</si>
  <si>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</si>
  <si>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</si>
  <si>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Preparing ROW</t>
  </si>
  <si>
    <t>Excavation (Roadway)</t>
  </si>
  <si>
    <t>Asph Conc ACP Surface (TY  "D") (1.5")</t>
  </si>
  <si>
    <t>LS</t>
  </si>
  <si>
    <t>Flex Base (RD DEL) TY "E" GR4</t>
  </si>
  <si>
    <t>Total Allocation, 25% Transfer and Contingency Transfer</t>
  </si>
  <si>
    <t>Transfer In: Other Projects</t>
  </si>
  <si>
    <t xml:space="preserve">Possible 25% Transfer In Other Projects: </t>
  </si>
  <si>
    <t xml:space="preserve">Low Base Bid Roadwork </t>
  </si>
  <si>
    <t>Contingency Transfer In:</t>
  </si>
  <si>
    <t>Total Allocation and Transfer</t>
  </si>
  <si>
    <t>Drainage Cost: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</si>
  <si>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</si>
  <si>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</si>
  <si>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</si>
  <si>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</si>
  <si>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</si>
  <si>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</si>
  <si>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</si>
  <si>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</si>
  <si>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Original Rates</t>
  </si>
  <si>
    <t>Original Quantities</t>
  </si>
  <si>
    <t>Original Contract Amounts</t>
  </si>
  <si>
    <t>Change Order 1</t>
  </si>
  <si>
    <t>Revised Rates</t>
  </si>
  <si>
    <t>Revised Quantities</t>
  </si>
  <si>
    <t>Amount Increase/Decrease</t>
  </si>
  <si>
    <t xml:space="preserve">Transfer In: </t>
  </si>
  <si>
    <t>Low Base Bid Roadwork After Change Order</t>
  </si>
  <si>
    <t xml:space="preserve">Change Order </t>
  </si>
  <si>
    <t>Change Order</t>
  </si>
  <si>
    <t>72" Concrete Valley Gutter</t>
  </si>
  <si>
    <t>Convert Grate Inlet to Curb Inlet</t>
  </si>
  <si>
    <t>8" Flex Base (Compl in place) (TY E GR $)</t>
  </si>
  <si>
    <t>18" Concrete Curb &amp; Gutter (Ty "A") (Barrier)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</si>
</sst>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5" xfId="0" applyFill="1" applyBorder="1" applyAlignment="1">
      <alignment horizontal="right"/>
    </xf>
    <xf numFmtId="44" fontId="0" fillId="0" borderId="6" xfId="1" applyFont="1" applyBorder="1"/>
    <xf numFmtId="44" fontId="3" fillId="0" borderId="6" xfId="1" applyFont="1" applyBorder="1"/>
    <xf numFmtId="0" fontId="0" fillId="0" borderId="5" xfId="0" applyFill="1" applyBorder="1" applyAlignment="1">
      <alignment horizontal="center"/>
    </xf>
    <xf numFmtId="44" fontId="6" fillId="0" borderId="6" xfId="1" applyFont="1" applyBorder="1"/>
    <xf numFmtId="0" fontId="0" fillId="0" borderId="7" xfId="0" applyFill="1" applyBorder="1" applyAlignment="1">
      <alignment horizontal="right"/>
    </xf>
    <xf numFmtId="44" fontId="7" fillId="0" borderId="8" xfId="0" applyNumberFormat="1" applyFont="1" applyBorder="1"/>
    <xf numFmtId="0" fontId="3" fillId="0" borderId="5" xfId="0" applyFont="1" applyFill="1" applyBorder="1" applyAlignment="1">
      <alignment horizontal="right"/>
    </xf>
    <xf numFmtId="164" fontId="3" fillId="0" borderId="5" xfId="0" applyNumberFormat="1" applyFont="1" applyBorder="1"/>
    <xf numFmtId="44" fontId="7" fillId="0" borderId="0" xfId="0" applyNumberFormat="1" applyFont="1" applyBorder="1"/>
    <xf numFmtId="0" fontId="0" fillId="0" borderId="9" xfId="0" applyBorder="1" applyAlignment="1">
      <alignment horizontal="right"/>
    </xf>
    <xf numFmtId="44" fontId="0" fillId="0" borderId="10" xfId="1" applyFont="1" applyFill="1" applyBorder="1" applyAlignment="1">
      <alignment horizontal="center"/>
    </xf>
    <xf numFmtId="0" fontId="0" fillId="0" borderId="11" xfId="0" applyFill="1" applyBorder="1" applyAlignment="1">
      <alignment horizontal="right"/>
    </xf>
    <xf numFmtId="44" fontId="0" fillId="0" borderId="12" xfId="1" applyFont="1" applyBorder="1"/>
    <xf numFmtId="44" fontId="0" fillId="0" borderId="12" xfId="0" applyNumberFormat="1" applyBorder="1"/>
    <xf numFmtId="0" fontId="4" fillId="0" borderId="13" xfId="0" applyFont="1" applyFill="1" applyBorder="1" applyAlignment="1">
      <alignment horizontal="right"/>
    </xf>
    <xf numFmtId="8" fontId="0" fillId="0" borderId="14" xfId="0" applyNumberForma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164" fontId="0" fillId="0" borderId="17" xfId="0" applyNumberFormat="1" applyBorder="1"/>
    <xf numFmtId="8" fontId="0" fillId="0" borderId="17" xfId="0" applyNumberFormat="1" applyBorder="1"/>
    <xf numFmtId="164" fontId="0" fillId="0" borderId="18" xfId="0" applyNumberFormat="1" applyBorder="1"/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64" fontId="0" fillId="0" borderId="20" xfId="0" applyNumberFormat="1" applyBorder="1"/>
    <xf numFmtId="0" fontId="0" fillId="0" borderId="21" xfId="0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35" xfId="0" applyBorder="1" applyAlignment="1"/>
    <xf numFmtId="164" fontId="3" fillId="0" borderId="18" xfId="0" applyNumberFormat="1" applyFont="1" applyBorder="1"/>
    <xf numFmtId="164" fontId="3" fillId="0" borderId="12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applyBorder="1" applyAlignment="1"/>
    <xf numFmtId="0" fontId="0" fillId="0" borderId="34" xfId="0" applyBorder="1" applyAlignment="1"/>
    <xf numFmtId="0" fontId="3" fillId="0" borderId="22" xfId="0" applyFont="1" applyFill="1" applyBorder="1" applyAlignment="1">
      <alignment horizontal="center"/>
    </xf>
    <xf numFmtId="0" fontId="0" fillId="0" borderId="23" xfId="0" applyBorder="1" applyAlignment="1"/>
    <xf numFmtId="0" fontId="0" fillId="0" borderId="24" xfId="0" applyBorder="1" applyAlignment="1"/>
    <xf numFmtId="164" fontId="0" fillId="0" borderId="16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123825</xdr:rowOff>
    </xdr:from>
    <xdr:to>
      <xdr:col>5</xdr:col>
      <xdr:colOff>552450</xdr:colOff>
      <xdr:row>19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410075" y="3581400"/>
          <a:ext cx="2076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20</xdr:row>
      <xdr:rowOff>114300</xdr:rowOff>
    </xdr:from>
    <xdr:to>
      <xdr:col>6</xdr:col>
      <xdr:colOff>47625</xdr:colOff>
      <xdr:row>20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429125" y="3733800"/>
          <a:ext cx="2419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11</xdr:row>
      <xdr:rowOff>76200</xdr:rowOff>
    </xdr:from>
    <xdr:to>
      <xdr:col>5</xdr:col>
      <xdr:colOff>733425</xdr:colOff>
      <xdr:row>11</xdr:row>
      <xdr:rowOff>76200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543425" y="2219325"/>
          <a:ext cx="2124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workbookViewId="0">
      <selection activeCell="D33" sqref="D33"/>
    </sheetView>
  </sheetViews>
  <sheetFormatPr defaultRowHeight="12.75"/>
  <cols>
    <col min="1" max="1" width="4.28515625" customWidth="1"/>
    <col min="2" max="2" width="7.85546875" style="45" customWidth="1"/>
    <col min="3" max="3" width="54" customWidth="1"/>
    <col min="4" max="4" width="13.7109375" customWidth="1"/>
    <col min="6" max="6" width="13" customWidth="1"/>
    <col min="7" max="7" width="14.85546875" customWidth="1"/>
    <col min="8" max="8" width="13" customWidth="1"/>
  </cols>
  <sheetData>
    <row r="1" spans="1:10" ht="13.5" thickBot="1">
      <c r="D1" s="55" t="s">
        <v>42</v>
      </c>
      <c r="E1" s="56"/>
      <c r="F1" s="56"/>
      <c r="G1" s="57"/>
      <c r="H1" s="58" t="s">
        <v>43</v>
      </c>
      <c r="I1" s="59"/>
      <c r="J1" s="60"/>
    </row>
    <row r="2" spans="1:10" ht="39.75" thickTop="1" thickBot="1">
      <c r="A2" s="49" t="s">
        <v>38</v>
      </c>
      <c r="B2" s="49" t="s">
        <v>0</v>
      </c>
      <c r="C2" s="49" t="s">
        <v>1</v>
      </c>
      <c r="D2" s="49" t="s">
        <v>2</v>
      </c>
      <c r="E2" s="49" t="s">
        <v>41</v>
      </c>
      <c r="F2" s="49" t="s">
        <v>40</v>
      </c>
      <c r="G2" s="49" t="s">
        <v>3</v>
      </c>
      <c r="H2" s="49" t="s">
        <v>44</v>
      </c>
      <c r="I2" s="49" t="s">
        <v>45</v>
      </c>
      <c r="J2" s="49" t="s">
        <v>46</v>
      </c>
    </row>
    <row r="3" spans="1:10" ht="13.5" thickTop="1">
      <c r="A3" s="65"/>
      <c r="B3" s="61" t="s">
        <v>5</v>
      </c>
      <c r="C3" s="61"/>
      <c r="D3" s="61"/>
      <c r="E3" s="61"/>
      <c r="F3" s="61"/>
      <c r="G3" s="61"/>
      <c r="H3" s="61"/>
      <c r="I3" s="61"/>
      <c r="J3" s="62"/>
    </row>
    <row r="4" spans="1:10">
      <c r="A4" s="66"/>
      <c r="B4" s="63"/>
      <c r="C4" s="63"/>
      <c r="D4" s="63"/>
      <c r="E4" s="63"/>
      <c r="F4" s="63"/>
      <c r="G4" s="63"/>
      <c r="H4" s="63"/>
      <c r="I4" s="63"/>
      <c r="J4" s="64"/>
    </row>
    <row r="5" spans="1:10">
      <c r="A5" s="1">
        <v>1</v>
      </c>
      <c r="B5" s="2">
        <v>100</v>
      </c>
      <c r="C5" s="1" t="s">
        <v>20</v>
      </c>
      <c r="D5" s="2" t="s">
        <v>4</v>
      </c>
      <c r="E5" s="46">
        <v>43.74</v>
      </c>
      <c r="F5" s="3">
        <v>650</v>
      </c>
      <c r="G5" s="3">
        <f>E5*F5</f>
        <v>28431</v>
      </c>
      <c r="H5" s="1"/>
      <c r="I5" s="1"/>
      <c r="J5" s="1"/>
    </row>
    <row r="6" spans="1:10">
      <c r="A6" s="1">
        <v>2</v>
      </c>
      <c r="B6" s="2">
        <v>110</v>
      </c>
      <c r="C6" s="1" t="s">
        <v>21</v>
      </c>
      <c r="D6" s="2" t="s">
        <v>8</v>
      </c>
      <c r="E6" s="46">
        <v>8664</v>
      </c>
      <c r="F6" s="3">
        <v>2.25</v>
      </c>
      <c r="G6" s="3">
        <f t="shared" ref="G6:G11" si="0">E6*F6</f>
        <v>19494</v>
      </c>
      <c r="H6" s="1"/>
      <c r="I6" s="1"/>
      <c r="J6" s="1"/>
    </row>
    <row r="7" spans="1:10">
      <c r="A7" s="1">
        <v>3</v>
      </c>
      <c r="B7" s="2">
        <v>247</v>
      </c>
      <c r="C7" s="1" t="s">
        <v>24</v>
      </c>
      <c r="D7" s="2" t="s">
        <v>8</v>
      </c>
      <c r="E7" s="46">
        <v>16764</v>
      </c>
      <c r="F7" s="3">
        <v>6</v>
      </c>
      <c r="G7" s="3">
        <f t="shared" si="0"/>
        <v>100584</v>
      </c>
      <c r="H7" s="1"/>
      <c r="I7" s="1"/>
      <c r="J7" s="1"/>
    </row>
    <row r="8" spans="1:10">
      <c r="A8" s="1">
        <v>4</v>
      </c>
      <c r="B8" s="2">
        <v>310</v>
      </c>
      <c r="C8" s="1" t="s">
        <v>53</v>
      </c>
      <c r="D8" s="2" t="s">
        <v>9</v>
      </c>
      <c r="E8" s="46">
        <v>3353</v>
      </c>
      <c r="F8" s="3">
        <v>4.25</v>
      </c>
      <c r="G8" s="3">
        <f t="shared" si="0"/>
        <v>14250.25</v>
      </c>
      <c r="H8" s="1"/>
      <c r="I8" s="1"/>
      <c r="J8" s="1"/>
    </row>
    <row r="9" spans="1:10">
      <c r="A9" s="1">
        <v>5</v>
      </c>
      <c r="B9" s="2">
        <v>340</v>
      </c>
      <c r="C9" s="1" t="s">
        <v>22</v>
      </c>
      <c r="D9" s="2" t="s">
        <v>9</v>
      </c>
      <c r="E9" s="46">
        <v>14230</v>
      </c>
      <c r="F9" s="3">
        <v>8.1</v>
      </c>
      <c r="G9" s="3">
        <f t="shared" si="0"/>
        <v>115263</v>
      </c>
      <c r="H9" s="1"/>
      <c r="I9" s="1"/>
      <c r="J9" s="1"/>
    </row>
    <row r="10" spans="1:10">
      <c r="A10" s="1">
        <v>6</v>
      </c>
      <c r="B10" s="2">
        <v>502</v>
      </c>
      <c r="C10" s="1" t="s">
        <v>6</v>
      </c>
      <c r="D10" s="2" t="s">
        <v>23</v>
      </c>
      <c r="E10" s="46">
        <v>4</v>
      </c>
      <c r="F10" s="3">
        <v>1200</v>
      </c>
      <c r="G10" s="3">
        <f t="shared" si="0"/>
        <v>4800</v>
      </c>
      <c r="H10" s="1"/>
      <c r="I10" s="1"/>
      <c r="J10" s="1"/>
    </row>
    <row r="11" spans="1:10">
      <c r="A11" s="1">
        <v>7</v>
      </c>
      <c r="B11" s="4">
        <v>530</v>
      </c>
      <c r="C11" s="13" t="s">
        <v>7</v>
      </c>
      <c r="D11" s="4" t="s">
        <v>9</v>
      </c>
      <c r="E11" s="46">
        <v>30</v>
      </c>
      <c r="F11" s="14">
        <v>15.5</v>
      </c>
      <c r="G11" s="3">
        <f t="shared" si="0"/>
        <v>465</v>
      </c>
      <c r="H11" s="1"/>
      <c r="I11" s="1"/>
      <c r="J11" s="1"/>
    </row>
    <row r="12" spans="1:10">
      <c r="B12" s="43"/>
      <c r="C12" s="9" t="s">
        <v>11</v>
      </c>
      <c r="D12" s="5"/>
      <c r="E12" s="6"/>
      <c r="F12" s="7"/>
      <c r="G12" s="11">
        <f>SUM(G5:G11)</f>
        <v>283287.25</v>
      </c>
    </row>
    <row r="13" spans="1:10" ht="13.5" thickBot="1">
      <c r="B13" s="5"/>
      <c r="C13" s="15"/>
      <c r="D13" s="5"/>
      <c r="E13" s="6"/>
      <c r="F13" s="7"/>
      <c r="G13" s="8"/>
    </row>
    <row r="14" spans="1:10" ht="13.5" thickTop="1">
      <c r="A14" s="67" t="s">
        <v>12</v>
      </c>
      <c r="B14" s="68"/>
      <c r="C14" s="68"/>
      <c r="D14" s="68"/>
      <c r="E14" s="68"/>
      <c r="F14" s="68"/>
      <c r="G14" s="68"/>
      <c r="H14" s="68"/>
      <c r="I14" s="68"/>
      <c r="J14" s="69"/>
    </row>
    <row r="15" spans="1:10">
      <c r="A15" s="1">
        <v>1</v>
      </c>
      <c r="B15" s="44">
        <v>464</v>
      </c>
      <c r="C15" s="52" t="s">
        <v>52</v>
      </c>
      <c r="D15" s="47" t="s">
        <v>15</v>
      </c>
      <c r="E15" s="1">
        <v>9</v>
      </c>
      <c r="F15" s="52">
        <v>1450</v>
      </c>
      <c r="G15" s="3">
        <f>E15*F15</f>
        <v>13050</v>
      </c>
      <c r="H15" s="1"/>
      <c r="I15" s="1"/>
      <c r="J15" s="1"/>
    </row>
    <row r="16" spans="1:10">
      <c r="A16" s="1">
        <v>2</v>
      </c>
      <c r="B16" s="4">
        <v>529</v>
      </c>
      <c r="C16" s="13" t="s">
        <v>54</v>
      </c>
      <c r="D16" s="47" t="s">
        <v>9</v>
      </c>
      <c r="E16" s="1">
        <v>8920</v>
      </c>
      <c r="F16" s="48">
        <v>6.8</v>
      </c>
      <c r="G16" s="3">
        <f>E16*F16</f>
        <v>60656</v>
      </c>
      <c r="H16" s="1"/>
      <c r="I16" s="1"/>
      <c r="J16" s="1"/>
    </row>
    <row r="17" spans="1:10">
      <c r="A17" s="1">
        <v>3</v>
      </c>
      <c r="B17" s="4">
        <v>529</v>
      </c>
      <c r="C17" s="13" t="s">
        <v>51</v>
      </c>
      <c r="D17" s="47" t="s">
        <v>10</v>
      </c>
      <c r="E17" s="1">
        <v>180</v>
      </c>
      <c r="F17" s="48">
        <v>24</v>
      </c>
      <c r="G17" s="3">
        <f>E17*F17</f>
        <v>4320</v>
      </c>
      <c r="H17" s="1"/>
      <c r="I17" s="1"/>
      <c r="J17" s="1"/>
    </row>
    <row r="18" spans="1:10">
      <c r="A18" s="1">
        <v>4</v>
      </c>
      <c r="B18" s="4">
        <v>530</v>
      </c>
      <c r="C18" s="13" t="s">
        <v>13</v>
      </c>
      <c r="D18" s="47" t="s">
        <v>9</v>
      </c>
      <c r="E18" s="1">
        <v>1031</v>
      </c>
      <c r="F18" s="48">
        <v>15.5</v>
      </c>
      <c r="G18" s="3">
        <f>E18*F18</f>
        <v>15980.5</v>
      </c>
      <c r="H18" s="1"/>
      <c r="I18" s="1"/>
      <c r="J18" s="1"/>
    </row>
    <row r="19" spans="1:10">
      <c r="A19" s="1">
        <v>5</v>
      </c>
      <c r="B19" s="4">
        <v>530</v>
      </c>
      <c r="C19" s="13" t="s">
        <v>14</v>
      </c>
      <c r="D19" s="47" t="s">
        <v>9</v>
      </c>
      <c r="E19" s="1">
        <v>368</v>
      </c>
      <c r="F19" s="48">
        <v>40</v>
      </c>
      <c r="G19" s="3">
        <f>E19*F19</f>
        <v>14720</v>
      </c>
      <c r="H19" s="1"/>
      <c r="I19" s="1"/>
      <c r="J19" s="1"/>
    </row>
    <row r="20" spans="1:10">
      <c r="B20" s="5"/>
      <c r="C20" s="16" t="s">
        <v>16</v>
      </c>
      <c r="G20" s="10">
        <f>SUM(G15:G19)</f>
        <v>108726.5</v>
      </c>
    </row>
    <row r="21" spans="1:10">
      <c r="B21" s="5"/>
      <c r="C21" s="16" t="s">
        <v>17</v>
      </c>
      <c r="G21" s="10">
        <f>G12+G20</f>
        <v>392013.75</v>
      </c>
    </row>
    <row r="22" spans="1:10" ht="13.5" thickBot="1">
      <c r="B22" s="5"/>
      <c r="C22" s="16"/>
      <c r="G22" s="10"/>
    </row>
    <row r="23" spans="1:10" ht="13.5" thickTop="1">
      <c r="B23" s="5"/>
      <c r="C23" s="17" t="s">
        <v>32</v>
      </c>
      <c r="D23" s="18">
        <v>4490</v>
      </c>
      <c r="G23" s="10"/>
    </row>
    <row r="24" spans="1:10">
      <c r="B24" s="5"/>
      <c r="C24" s="19" t="s">
        <v>33</v>
      </c>
      <c r="D24" s="20">
        <v>94.7</v>
      </c>
      <c r="G24" s="10"/>
    </row>
    <row r="25" spans="1:10">
      <c r="B25" s="5"/>
      <c r="C25" s="26" t="s">
        <v>37</v>
      </c>
      <c r="D25" s="21">
        <f>D23*D24</f>
        <v>425203</v>
      </c>
      <c r="G25" s="10"/>
    </row>
    <row r="26" spans="1:10">
      <c r="B26" s="5"/>
      <c r="C26" s="22" t="s">
        <v>35</v>
      </c>
      <c r="D26" s="23">
        <v>423757.12</v>
      </c>
    </row>
    <row r="27" spans="1:10" ht="13.5" thickBot="1">
      <c r="B27" s="5"/>
      <c r="C27" s="24" t="s">
        <v>34</v>
      </c>
      <c r="D27" s="25">
        <f>IF((D25-D26&lt;0),"Inc. Not Allowed",D25-D26)</f>
        <v>1445.8800000000047</v>
      </c>
      <c r="E27" s="27" t="s">
        <v>39</v>
      </c>
      <c r="F27" s="28">
        <f>IF(D27="Inc. Not Allowed",0,D26*0.25)</f>
        <v>105939.28</v>
      </c>
    </row>
    <row r="28" spans="1:10" ht="14.25" thickTop="1" thickBot="1">
      <c r="B28" s="5"/>
      <c r="C28" s="5"/>
    </row>
    <row r="29" spans="1:10" ht="13.5" thickTop="1">
      <c r="B29" s="42"/>
      <c r="C29" s="29" t="s">
        <v>36</v>
      </c>
      <c r="D29" s="30">
        <v>317837</v>
      </c>
      <c r="E29" s="12"/>
      <c r="F29" s="74" t="s">
        <v>18</v>
      </c>
      <c r="G29" s="75"/>
      <c r="H29" s="36">
        <v>114490</v>
      </c>
    </row>
    <row r="30" spans="1:10">
      <c r="B30" s="42"/>
      <c r="C30" s="31" t="s">
        <v>27</v>
      </c>
      <c r="D30" s="32">
        <v>0</v>
      </c>
      <c r="E30" s="12"/>
      <c r="F30" s="37" t="s">
        <v>26</v>
      </c>
      <c r="G30" s="12"/>
      <c r="H30" s="38"/>
    </row>
    <row r="31" spans="1:10">
      <c r="B31" s="42"/>
      <c r="C31" s="31" t="s">
        <v>29</v>
      </c>
      <c r="D31" s="32">
        <v>0</v>
      </c>
      <c r="E31" s="12"/>
      <c r="F31" s="70" t="s">
        <v>30</v>
      </c>
      <c r="G31" s="71"/>
      <c r="H31" s="39">
        <f>H29+H30</f>
        <v>114490</v>
      </c>
    </row>
    <row r="32" spans="1:10">
      <c r="B32" s="42"/>
      <c r="C32" s="31" t="s">
        <v>25</v>
      </c>
      <c r="D32" s="33">
        <f>SUM(D29:D31)</f>
        <v>317837</v>
      </c>
      <c r="E32" s="12"/>
      <c r="F32" s="37"/>
      <c r="G32" s="12" t="s">
        <v>31</v>
      </c>
      <c r="H32" s="40">
        <f>G20</f>
        <v>108726.5</v>
      </c>
    </row>
    <row r="33" spans="2:8" ht="13.5" thickBot="1">
      <c r="B33" s="42"/>
      <c r="C33" s="31" t="s">
        <v>28</v>
      </c>
      <c r="D33" s="54">
        <f>G12</f>
        <v>283287.25</v>
      </c>
      <c r="E33" s="12"/>
      <c r="F33" s="72" t="s">
        <v>19</v>
      </c>
      <c r="G33" s="73"/>
      <c r="H33" s="53">
        <f>H31-H32</f>
        <v>5763.5</v>
      </c>
    </row>
    <row r="34" spans="2:8" ht="14.25" thickTop="1" thickBot="1">
      <c r="B34" s="42"/>
      <c r="C34" s="34" t="s">
        <v>19</v>
      </c>
      <c r="D34" s="35">
        <f>D32-D33</f>
        <v>34549.75</v>
      </c>
      <c r="E34" s="12"/>
      <c r="F34" s="8"/>
      <c r="G34" s="8"/>
    </row>
    <row r="35" spans="2:8" ht="14.25" thickTop="1" thickBot="1">
      <c r="B35" s="42"/>
      <c r="C35" s="51" t="s">
        <v>50</v>
      </c>
      <c r="E35" s="12"/>
      <c r="F35" s="12"/>
      <c r="G35" s="11" t="s">
        <v>49</v>
      </c>
    </row>
    <row r="36" spans="2:8" ht="13.5" thickTop="1">
      <c r="B36" s="42"/>
      <c r="C36" s="29" t="s">
        <v>36</v>
      </c>
      <c r="D36" s="30">
        <v>0</v>
      </c>
      <c r="E36" s="12"/>
      <c r="F36" s="74" t="s">
        <v>18</v>
      </c>
      <c r="G36" s="75"/>
      <c r="H36" s="36">
        <v>0</v>
      </c>
    </row>
    <row r="37" spans="2:8">
      <c r="C37" s="31" t="s">
        <v>47</v>
      </c>
      <c r="D37" s="32">
        <v>0</v>
      </c>
      <c r="F37" s="37" t="s">
        <v>26</v>
      </c>
      <c r="G37" s="12"/>
      <c r="H37" s="38"/>
    </row>
    <row r="38" spans="2:8">
      <c r="C38" s="31" t="s">
        <v>25</v>
      </c>
      <c r="D38" s="32">
        <v>0</v>
      </c>
      <c r="F38" s="70" t="s">
        <v>30</v>
      </c>
      <c r="G38" s="71"/>
      <c r="H38" s="39">
        <f>H36+H37</f>
        <v>0</v>
      </c>
    </row>
    <row r="39" spans="2:8">
      <c r="C39" s="31" t="s">
        <v>48</v>
      </c>
      <c r="D39" s="33">
        <f>SUM(D36:D38)</f>
        <v>0</v>
      </c>
      <c r="F39" s="37"/>
      <c r="G39" s="12" t="s">
        <v>31</v>
      </c>
      <c r="H39" s="40">
        <f>G27</f>
        <v>0</v>
      </c>
    </row>
    <row r="40" spans="2:8" ht="13.5" thickBot="1">
      <c r="C40" s="34" t="s">
        <v>19</v>
      </c>
      <c r="D40" s="35">
        <f>D39-D43</f>
        <v>0</v>
      </c>
      <c r="F40" s="72" t="s">
        <v>19</v>
      </c>
      <c r="G40" s="73"/>
      <c r="H40" s="41">
        <f>H38-H39</f>
        <v>0</v>
      </c>
    </row>
    <row r="41" spans="2:8" ht="13.5" thickTop="1"/>
    <row r="43" spans="2:8">
      <c r="D43" s="50"/>
    </row>
  </sheetData>
  <mergeCells count="11">
    <mergeCell ref="F38:G38"/>
    <mergeCell ref="F40:G40"/>
    <mergeCell ref="F33:G33"/>
    <mergeCell ref="F29:G29"/>
    <mergeCell ref="F31:G31"/>
    <mergeCell ref="F36:G36"/>
    <mergeCell ref="D1:G1"/>
    <mergeCell ref="H1:J1"/>
    <mergeCell ref="B3:J4"/>
    <mergeCell ref="A3:A4"/>
    <mergeCell ref="A14:J14"/>
  </mergeCells>
  <phoneticPr fontId="2" type="noConversion"/>
  <pageMargins left="0.44" right="0.45" top="1.0900000000000001" bottom="0.27" header="0.32" footer="0.26"/>
  <pageSetup paperSize="5" scale="96" orientation="landscape" horizontalDpi="4294967293" r:id="rId1"/>
  <headerFooter alignWithMargins="0">
    <oddHeader>&amp;CColonia Casa de los Vecinos
CSJ: 3C1080141
Cost Breakdown
Precinct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Casa de los Vecinos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perla.lopez</cp:lastModifiedBy>
  <cp:lastPrinted>2012-10-12T15:48:14Z</cp:lastPrinted>
  <dcterms:created xsi:type="dcterms:W3CDTF">2007-03-06T21:36:06Z</dcterms:created>
  <dcterms:modified xsi:type="dcterms:W3CDTF">2012-10-12T15:48:16Z</dcterms:modified>
</cp:coreProperties>
</file>