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IMM FY 13 SAL PROJ" sheetId="1" r:id="rId1"/>
  </sheets>
  <calcPr calcId="145621"/>
</workbook>
</file>

<file path=xl/calcChain.xml><?xml version="1.0" encoding="utf-8"?>
<calcChain xmlns="http://schemas.openxmlformats.org/spreadsheetml/2006/main">
  <c r="G19" i="1" l="1"/>
  <c r="F16" i="1"/>
  <c r="H16" i="1" s="1"/>
  <c r="F15" i="1"/>
  <c r="H15" i="1" s="1"/>
  <c r="F14" i="1"/>
  <c r="H14" i="1" s="1"/>
  <c r="D13" i="1"/>
  <c r="D19" i="1" s="1"/>
  <c r="F12" i="1"/>
  <c r="H12" i="1" s="1"/>
  <c r="F11" i="1"/>
  <c r="F10" i="1"/>
  <c r="H10" i="1" l="1"/>
  <c r="H11" i="1"/>
  <c r="F13" i="1"/>
  <c r="H13" i="1" s="1"/>
  <c r="H19" i="1" l="1"/>
  <c r="J20" i="1" s="1"/>
  <c r="F19" i="1"/>
  <c r="J11" i="1"/>
  <c r="J13" i="1" l="1"/>
  <c r="J12" i="1"/>
</calcChain>
</file>

<file path=xl/comments1.xml><?xml version="1.0" encoding="utf-8"?>
<comments xmlns="http://schemas.openxmlformats.org/spreadsheetml/2006/main">
  <authors>
    <author>benito.luna</author>
  </authors>
  <commentLis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<sst xmlns="http://schemas.openxmlformats.org/spreadsheetml/2006/main" count="35" uniqueCount="35">
  <si>
    <t>IMMUNIZATION FY 13</t>
  </si>
  <si>
    <t>GRANT ENDING 08/31/2013</t>
  </si>
  <si>
    <t>Projection of Salaries and Fringes for the remainder of the IMMUNIZATION FY 13 period ending 08/31/13</t>
  </si>
  <si>
    <t>**  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</si>
  <si>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</si>
  <si>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</si>
  <si>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</si>
  <si>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</si>
  <si>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</si>
  <si>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</si>
  <si>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</si>
  <si>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</si>
  <si>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</si>
  <si>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</si>
  <si>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</si>
  <si>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</si>
  <si>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</si>
  <si>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</si>
  <si>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</si>
  <si>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</si>
  <si>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</si>
  <si>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>Pay Periods Remaining at 05/03/13: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</si>
  <si>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</si>
  <si>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</si>
  <si>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</si>
  <si>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</si>
  <si>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</si>
  <si>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</si>
  <si>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</si>
  <si>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</si>
  <si>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</si>
  <si>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</si>
  <si>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</si>
  <si>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>Expenditure Detail Report:  ---&gt;</t>
  </si>
  <si>
    <t xml:space="preserve">**  Cost Per Pay Period figures were obtained by selecting the highest expenditure incurred during 2013 as per Detail Expenditure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</si>
</sst>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0" fillId="0" borderId="3" xfId="0" applyBorder="1"/>
    <xf numFmtId="44" fontId="7" fillId="0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9" xfId="0" applyFill="1" applyBorder="1"/>
    <xf numFmtId="44" fontId="0" fillId="0" borderId="2" xfId="0" applyNumberFormat="1" applyFont="1" applyFill="1" applyBorder="1"/>
    <xf numFmtId="44" fontId="0" fillId="0" borderId="9" xfId="0" quotePrefix="1" applyNumberFormat="1" applyBorder="1"/>
    <xf numFmtId="0" fontId="0" fillId="0" borderId="8" xfId="0" applyBorder="1"/>
    <xf numFmtId="44" fontId="1" fillId="0" borderId="9" xfId="0" applyNumberFormat="1" applyFont="1" applyFill="1" applyBorder="1"/>
    <xf numFmtId="0" fontId="0" fillId="0" borderId="2" xfId="0" applyBorder="1"/>
    <xf numFmtId="0" fontId="0" fillId="0" borderId="4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8" fillId="2" borderId="8" xfId="0" applyNumberFormat="1" applyFont="1" applyFill="1" applyBorder="1"/>
    <xf numFmtId="44" fontId="3" fillId="0" borderId="0" xfId="0" applyNumberFormat="1" applyFont="1" applyFill="1" applyBorder="1"/>
    <xf numFmtId="44" fontId="3" fillId="3" borderId="10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914400</xdr:colOff>
          <xdr:row>32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5"/>
  <sheetViews>
    <sheetView tabSelected="1" zoomScaleNormal="85" workbookViewId="0">
      <selection activeCell="D8" sqref="D8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1" t="s">
        <v>0</v>
      </c>
    </row>
    <row r="4" spans="1:10" x14ac:dyDescent="0.2">
      <c r="A4" s="2" t="s">
        <v>1</v>
      </c>
    </row>
    <row r="5" spans="1:10" x14ac:dyDescent="0.2">
      <c r="B5" s="3" t="s">
        <v>2</v>
      </c>
      <c r="C5" s="3"/>
      <c r="D5" s="3"/>
      <c r="E5" s="3"/>
      <c r="F5" s="3"/>
      <c r="G5" s="2"/>
    </row>
    <row r="6" spans="1:10" x14ac:dyDescent="0.2">
      <c r="B6" s="4"/>
    </row>
    <row r="7" spans="1:10" x14ac:dyDescent="0.2"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</row>
    <row r="8" spans="1:10" x14ac:dyDescent="0.2"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</row>
    <row r="9" spans="1:10" x14ac:dyDescent="0.2">
      <c r="A9" s="9"/>
      <c r="B9" s="9"/>
      <c r="C9" s="10"/>
      <c r="D9" s="11"/>
      <c r="E9" s="11"/>
      <c r="F9" s="11"/>
      <c r="G9" s="12">
        <v>41397</v>
      </c>
      <c r="H9" s="13" t="s">
        <v>13</v>
      </c>
      <c r="I9" s="14"/>
    </row>
    <row r="10" spans="1:10" x14ac:dyDescent="0.2">
      <c r="A10" s="15" t="s">
        <v>14</v>
      </c>
      <c r="B10" s="14"/>
      <c r="C10" s="16">
        <v>113</v>
      </c>
      <c r="D10" s="17">
        <v>19876.5</v>
      </c>
      <c r="E10" s="18">
        <v>9.5</v>
      </c>
      <c r="F10" s="19">
        <f t="shared" ref="F10:F16" si="0">(D10*E10)</f>
        <v>188826.75</v>
      </c>
      <c r="G10" s="20">
        <v>209202.28</v>
      </c>
      <c r="H10" s="21">
        <f t="shared" ref="H10:H16" si="1">SUM(G10-F10)</f>
        <v>20375.53</v>
      </c>
      <c r="I10" s="14"/>
    </row>
    <row r="11" spans="1:10" x14ac:dyDescent="0.2">
      <c r="A11" s="22" t="s">
        <v>15</v>
      </c>
      <c r="B11" s="14"/>
      <c r="C11" s="16">
        <v>211</v>
      </c>
      <c r="D11" s="17">
        <v>2533.2199999999998</v>
      </c>
      <c r="E11" s="18">
        <v>9.5</v>
      </c>
      <c r="F11" s="19">
        <f t="shared" si="0"/>
        <v>24065.589999999997</v>
      </c>
      <c r="G11" s="20">
        <v>23522.87</v>
      </c>
      <c r="H11" s="23">
        <f t="shared" si="1"/>
        <v>-542.71999999999753</v>
      </c>
      <c r="I11" s="24"/>
      <c r="J11" s="25">
        <f>SUM(F11:F16)</f>
        <v>59861.656374999991</v>
      </c>
    </row>
    <row r="12" spans="1:10" x14ac:dyDescent="0.2">
      <c r="A12" s="22" t="s">
        <v>16</v>
      </c>
      <c r="B12" s="14"/>
      <c r="C12" s="16">
        <v>212</v>
      </c>
      <c r="D12" s="17">
        <v>32.86</v>
      </c>
      <c r="E12" s="26">
        <v>5</v>
      </c>
      <c r="F12" s="19">
        <f t="shared" si="0"/>
        <v>164.3</v>
      </c>
      <c r="G12" s="20">
        <v>157.58000000000001</v>
      </c>
      <c r="H12" s="23">
        <f t="shared" si="1"/>
        <v>-6.7199999999999989</v>
      </c>
      <c r="I12" s="14"/>
      <c r="J12" s="25">
        <f>SUM(J11:J11)</f>
        <v>59861.656374999991</v>
      </c>
    </row>
    <row r="13" spans="1:10" x14ac:dyDescent="0.2">
      <c r="A13" s="22" t="s">
        <v>17</v>
      </c>
      <c r="B13" s="14"/>
      <c r="C13" s="16">
        <v>220</v>
      </c>
      <c r="D13" s="17">
        <f>D10*0.0765</f>
        <v>1520.55225</v>
      </c>
      <c r="E13" s="18">
        <v>9.5</v>
      </c>
      <c r="F13" s="19">
        <f t="shared" si="0"/>
        <v>14445.246374999999</v>
      </c>
      <c r="G13" s="20">
        <v>16987.349999999999</v>
      </c>
      <c r="H13" s="27">
        <f t="shared" si="1"/>
        <v>2542.1036249999997</v>
      </c>
      <c r="I13" s="24"/>
      <c r="J13">
        <f>J11/J12</f>
        <v>1</v>
      </c>
    </row>
    <row r="14" spans="1:10" x14ac:dyDescent="0.2">
      <c r="A14" s="22" t="s">
        <v>18</v>
      </c>
      <c r="B14" s="14"/>
      <c r="C14" s="16">
        <v>230</v>
      </c>
      <c r="D14" s="28">
        <v>2087.04</v>
      </c>
      <c r="E14" s="18">
        <v>9.5</v>
      </c>
      <c r="F14" s="19">
        <f t="shared" si="0"/>
        <v>19826.88</v>
      </c>
      <c r="G14" s="20">
        <v>19975.330000000002</v>
      </c>
      <c r="H14" s="27">
        <f t="shared" si="1"/>
        <v>148.45000000000073</v>
      </c>
      <c r="I14" s="24"/>
    </row>
    <row r="15" spans="1:10" x14ac:dyDescent="0.2">
      <c r="A15" s="22" t="s">
        <v>19</v>
      </c>
      <c r="B15" s="14"/>
      <c r="C15" s="16">
        <v>250</v>
      </c>
      <c r="D15" s="28">
        <v>99.38</v>
      </c>
      <c r="E15" s="18">
        <v>9.5</v>
      </c>
      <c r="F15" s="19">
        <f t="shared" si="0"/>
        <v>944.1099999999999</v>
      </c>
      <c r="G15" s="20">
        <v>3623.84</v>
      </c>
      <c r="H15" s="27">
        <f t="shared" si="1"/>
        <v>2679.7300000000005</v>
      </c>
      <c r="I15" s="14"/>
      <c r="J15" s="25"/>
    </row>
    <row r="16" spans="1:10" x14ac:dyDescent="0.2">
      <c r="A16" s="11" t="s">
        <v>20</v>
      </c>
      <c r="B16" s="9"/>
      <c r="C16" s="29">
        <v>260</v>
      </c>
      <c r="D16" s="28">
        <v>43.74</v>
      </c>
      <c r="E16" s="18">
        <v>9.5</v>
      </c>
      <c r="F16" s="19">
        <f t="shared" si="0"/>
        <v>415.53000000000003</v>
      </c>
      <c r="G16" s="20">
        <v>6425.99</v>
      </c>
      <c r="H16" s="30">
        <f t="shared" si="1"/>
        <v>6010.46</v>
      </c>
      <c r="I16" s="24"/>
      <c r="J16" s="25"/>
    </row>
    <row r="17" spans="1:13" x14ac:dyDescent="0.2">
      <c r="A17" s="15"/>
      <c r="B17" s="14"/>
      <c r="C17" s="15"/>
      <c r="D17" s="15"/>
      <c r="E17" s="15"/>
      <c r="F17" s="15"/>
      <c r="G17" s="15"/>
      <c r="H17" s="31"/>
      <c r="I17" s="14"/>
    </row>
    <row r="18" spans="1:13" x14ac:dyDescent="0.2">
      <c r="A18" s="22"/>
      <c r="B18" s="14"/>
      <c r="C18" s="32"/>
      <c r="D18" s="22"/>
      <c r="E18" s="22"/>
      <c r="F18" s="22"/>
      <c r="G18" s="22"/>
      <c r="H18" s="32"/>
      <c r="I18" s="14"/>
    </row>
    <row r="19" spans="1:13" x14ac:dyDescent="0.2">
      <c r="A19" s="11"/>
      <c r="B19" s="9"/>
      <c r="C19" s="29"/>
      <c r="D19" s="33">
        <f>SUM(D10:D16)</f>
        <v>26193.292250000006</v>
      </c>
      <c r="E19" s="11"/>
      <c r="F19" s="34">
        <f>SUM(F10:F16)</f>
        <v>248688.40637499996</v>
      </c>
      <c r="G19" s="33">
        <f>SUM(G10:G16)</f>
        <v>279895.24</v>
      </c>
      <c r="H19" s="35">
        <f>SUM(H10:H16)</f>
        <v>31206.833624999999</v>
      </c>
      <c r="I19" s="36"/>
    </row>
    <row r="20" spans="1:13" ht="13.5" thickBot="1" x14ac:dyDescent="0.25">
      <c r="I20" s="14"/>
      <c r="J20" s="37">
        <f>SUM(H19)</f>
        <v>31206.833624999999</v>
      </c>
    </row>
    <row r="21" spans="1:13" ht="13.5" thickTop="1" x14ac:dyDescent="0.2">
      <c r="E21" t="s">
        <v>21</v>
      </c>
      <c r="I21" s="14"/>
    </row>
    <row r="22" spans="1:13" x14ac:dyDescent="0.2">
      <c r="A22" s="2"/>
      <c r="E22" s="38">
        <v>1</v>
      </c>
      <c r="F22" t="s">
        <v>22</v>
      </c>
      <c r="G22" s="39">
        <v>41411</v>
      </c>
      <c r="I22" s="40"/>
      <c r="J22" s="41"/>
      <c r="K22" s="40"/>
      <c r="L22" s="41"/>
      <c r="M22" s="40"/>
    </row>
    <row r="23" spans="1:13" x14ac:dyDescent="0.2">
      <c r="E23" s="38">
        <v>2</v>
      </c>
      <c r="F23" t="s">
        <v>23</v>
      </c>
      <c r="G23" s="39">
        <v>41425</v>
      </c>
      <c r="I23" s="40"/>
      <c r="J23" s="41"/>
      <c r="K23" s="40"/>
      <c r="L23" s="41"/>
      <c r="M23" s="40"/>
    </row>
    <row r="24" spans="1:13" x14ac:dyDescent="0.2">
      <c r="E24" s="38">
        <v>3</v>
      </c>
      <c r="F24" t="s">
        <v>24</v>
      </c>
      <c r="G24" s="39">
        <v>41439</v>
      </c>
      <c r="I24" s="40"/>
      <c r="J24" s="41"/>
      <c r="K24" s="40"/>
      <c r="L24" s="41"/>
      <c r="M24" s="40"/>
    </row>
    <row r="25" spans="1:13" x14ac:dyDescent="0.2">
      <c r="E25" s="38">
        <v>4</v>
      </c>
      <c r="F25" t="s">
        <v>25</v>
      </c>
      <c r="G25" s="39">
        <v>41453</v>
      </c>
      <c r="I25" s="40"/>
      <c r="J25" s="41"/>
      <c r="K25" s="40"/>
      <c r="L25" s="41"/>
      <c r="M25" s="40"/>
    </row>
    <row r="26" spans="1:13" x14ac:dyDescent="0.2">
      <c r="A26" s="42"/>
      <c r="B26" s="42"/>
      <c r="C26" s="42"/>
      <c r="D26" s="42"/>
      <c r="E26" s="38">
        <v>5</v>
      </c>
      <c r="F26" t="s">
        <v>26</v>
      </c>
      <c r="G26" s="39">
        <v>41467</v>
      </c>
      <c r="I26" s="40"/>
      <c r="J26" s="41"/>
      <c r="K26" s="40"/>
      <c r="L26" s="41"/>
      <c r="M26" s="40"/>
    </row>
    <row r="27" spans="1:13" x14ac:dyDescent="0.2">
      <c r="A27" s="42"/>
      <c r="B27" s="42"/>
      <c r="C27" s="42"/>
      <c r="D27" s="42"/>
      <c r="E27" s="38">
        <v>6</v>
      </c>
      <c r="F27" t="s">
        <v>27</v>
      </c>
      <c r="G27" s="39">
        <v>41481</v>
      </c>
      <c r="I27" s="40"/>
      <c r="J27" s="40"/>
      <c r="K27" s="40"/>
      <c r="L27" s="41"/>
      <c r="M27" s="40"/>
    </row>
    <row r="28" spans="1:13" x14ac:dyDescent="0.2">
      <c r="A28" s="42"/>
      <c r="B28" s="42"/>
      <c r="C28" s="42"/>
      <c r="D28" s="42"/>
      <c r="E28" s="38">
        <v>7</v>
      </c>
      <c r="F28" t="s">
        <v>28</v>
      </c>
      <c r="G28" s="39">
        <v>41495</v>
      </c>
      <c r="I28" s="40"/>
      <c r="J28" s="40"/>
      <c r="K28" s="40"/>
      <c r="L28" s="41"/>
      <c r="M28" s="40"/>
    </row>
    <row r="29" spans="1:13" x14ac:dyDescent="0.2">
      <c r="E29" s="38">
        <v>8</v>
      </c>
      <c r="F29" t="s">
        <v>29</v>
      </c>
      <c r="G29" s="39">
        <v>41509</v>
      </c>
      <c r="I29" s="40"/>
      <c r="J29" s="40"/>
      <c r="K29" s="40"/>
      <c r="L29" s="41"/>
      <c r="M29" s="40"/>
    </row>
    <row r="30" spans="1:13" x14ac:dyDescent="0.2">
      <c r="A30" s="2"/>
      <c r="E30" s="38">
        <v>9</v>
      </c>
      <c r="F30" t="s">
        <v>30</v>
      </c>
      <c r="G30" s="39">
        <v>41523</v>
      </c>
    </row>
    <row r="31" spans="1:13" ht="12.75" customHeight="1" x14ac:dyDescent="0.2">
      <c r="E31" s="38">
        <v>10</v>
      </c>
      <c r="F31" t="s">
        <v>31</v>
      </c>
      <c r="G31" s="39">
        <v>41537</v>
      </c>
      <c r="H31" t="s">
        <v>32</v>
      </c>
    </row>
    <row r="32" spans="1:13" x14ac:dyDescent="0.2">
      <c r="E32" s="38"/>
    </row>
    <row r="33" spans="1:7" ht="24" customHeight="1" x14ac:dyDescent="0.2">
      <c r="A33" s="43" t="s">
        <v>33</v>
      </c>
      <c r="E33" s="38"/>
      <c r="F33" s="40"/>
      <c r="G33" s="41"/>
    </row>
    <row r="35" spans="1:7" x14ac:dyDescent="0.2">
      <c r="A35" t="s">
        <v>34</v>
      </c>
    </row>
  </sheetData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05/03/13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3</xdr:col>
                <xdr:colOff>0</xdr:colOff>
                <xdr:row>32</xdr:row>
                <xdr:rowOff>0</xdr:rowOff>
              </from>
              <to>
                <xdr:col>3</xdr:col>
                <xdr:colOff>914400</xdr:colOff>
                <xdr:row>32</xdr:row>
                <xdr:rowOff>238125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 FY 13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2013-05-01T21:14:53Z</dcterms:created>
  <dcterms:modified xsi:type="dcterms:W3CDTF">2013-05-01T21:15:40Z</dcterms:modified>
</cp:coreProperties>
</file>