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IMM FY 13 SAL PROJ" sheetId="1" r:id="rId1"/>
  </sheets>
  <calcPr calcId="145621"/>
</workbook>
</file>

<file path=xl/calcChain.xml><?xml version="1.0" encoding="utf-8"?>
<calcChain xmlns="http://schemas.openxmlformats.org/spreadsheetml/2006/main">
  <c r="G17" i="1" l="1"/>
  <c r="F15" i="1"/>
  <c r="H15" i="1" s="1"/>
  <c r="F14" i="1"/>
  <c r="H14" i="1" s="1"/>
  <c r="F13" i="1"/>
  <c r="H13" i="1" s="1"/>
  <c r="D12" i="1"/>
  <c r="D17" i="1" s="1"/>
  <c r="F11" i="1"/>
  <c r="H11" i="1" s="1"/>
  <c r="F10" i="1"/>
  <c r="F9" i="1"/>
  <c r="H9" i="1" l="1"/>
  <c r="H10" i="1"/>
  <c r="F12" i="1"/>
  <c r="H12" i="1" s="1"/>
  <c r="H17" i="1" l="1"/>
  <c r="J18" i="1" s="1"/>
  <c r="F17" i="1"/>
  <c r="J10" i="1"/>
  <c r="J11" i="1" l="1"/>
  <c r="J12" i="1" s="1"/>
</calcChain>
</file>

<file path=xl/comments1.xml><?xml version="1.0" encoding="utf-8"?>
<comments xmlns="http://schemas.openxmlformats.org/spreadsheetml/2006/main">
  <authors>
    <author>benito.luna</author>
  </authors>
  <commentList>
    <comment ref="J14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<sst xmlns="http://schemas.openxmlformats.org/spreadsheetml/2006/main" count="35" uniqueCount="35">
  <si>
    <t>IMMUNIZATION FY 13</t>
  </si>
  <si>
    <t>GRANT ENDING 08/31/2013</t>
  </si>
  <si>
    <t>Projection of Salaries and Fringes for the remainder of the IMMUNIZATION FY 13 period ending 08/31/13</t>
  </si>
  <si>
    <t>**  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</si>
  <si>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</si>
  <si>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</si>
  <si>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</si>
  <si>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</si>
  <si>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</si>
  <si>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</si>
  <si>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</si>
  <si>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</si>
  <si>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</si>
  <si>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</si>
  <si>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</si>
  <si>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Health Insurance</t>
  </si>
  <si>
    <t>Life Insurance</t>
  </si>
  <si>
    <t>Fica</t>
  </si>
  <si>
    <t>Retirement</t>
  </si>
  <si>
    <t>Unemployment Comp.</t>
  </si>
  <si>
    <t>Worker's Comp</t>
  </si>
  <si>
    <t>Pay Periods Remaining at 06/04/13:</t>
  </si>
  <si>
    <t>pp 12</t>
  </si>
  <si>
    <t>pp 13</t>
  </si>
  <si>
    <t>pp 14</t>
  </si>
  <si>
    <t>pp 15</t>
  </si>
  <si>
    <t>pp 16</t>
  </si>
  <si>
    <t>pp 17</t>
  </si>
  <si>
    <t>pp 18</t>
  </si>
  <si>
    <t>pp 19</t>
  </si>
  <si>
    <t>5 days only</t>
  </si>
  <si>
    <t>Expenditure Summary Report-&gt;</t>
  </si>
  <si>
    <t>Expenditure Detail Report:  ---&gt;</t>
  </si>
  <si>
    <t xml:space="preserve">**  Cost Per Pay Period figures were obtained by selecting the highest expenditure incurred during 2013 as per Detail Expenditure Report. </t>
  </si>
  <si>
    <t>Transaction posted on 6/7/2013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</si>
</sst>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0000CC"/>
      <name val="Arial"/>
      <family val="2"/>
    </font>
    <font>
      <b/>
      <sz val="10"/>
      <color indexed="20"/>
      <name val="Arial"/>
      <family val="2"/>
    </font>
    <font>
      <sz val="10"/>
      <color rgb="FF0000CC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9" xfId="0" applyBorder="1"/>
    <xf numFmtId="44" fontId="0" fillId="0" borderId="9" xfId="0" applyNumberFormat="1" applyBorder="1"/>
    <xf numFmtId="0" fontId="0" fillId="0" borderId="2" xfId="0" applyFill="1" applyBorder="1"/>
    <xf numFmtId="44" fontId="0" fillId="0" borderId="1" xfId="0" applyNumberFormat="1" applyBorder="1"/>
    <xf numFmtId="44" fontId="0" fillId="0" borderId="1" xfId="0" applyNumberFormat="1" applyFill="1" applyBorder="1"/>
    <xf numFmtId="44" fontId="1" fillId="0" borderId="2" xfId="0" applyNumberFormat="1" applyFont="1" applyFill="1" applyBorder="1"/>
    <xf numFmtId="0" fontId="0" fillId="0" borderId="3" xfId="0" applyBorder="1"/>
    <xf numFmtId="44" fontId="0" fillId="0" borderId="2" xfId="0" applyNumberFormat="1" applyFont="1" applyFill="1" applyBorder="1"/>
    <xf numFmtId="44" fontId="1" fillId="0" borderId="0" xfId="0" applyNumberFormat="1" applyFont="1" applyFill="1" applyBorder="1"/>
    <xf numFmtId="44" fontId="0" fillId="0" borderId="0" xfId="0" applyNumberFormat="1"/>
    <xf numFmtId="0" fontId="0" fillId="0" borderId="9" xfId="0" applyFill="1" applyBorder="1"/>
    <xf numFmtId="44" fontId="0" fillId="0" borderId="9" xfId="0" quotePrefix="1" applyNumberFormat="1" applyBorder="1"/>
    <xf numFmtId="0" fontId="0" fillId="0" borderId="8" xfId="0" applyBorder="1"/>
    <xf numFmtId="44" fontId="1" fillId="0" borderId="9" xfId="0" applyNumberFormat="1" applyFont="1" applyFill="1" applyBorder="1"/>
    <xf numFmtId="0" fontId="0" fillId="0" borderId="2" xfId="0" applyBorder="1"/>
    <xf numFmtId="44" fontId="3" fillId="0" borderId="7" xfId="0" applyNumberFormat="1" applyFont="1" applyBorder="1"/>
    <xf numFmtId="44" fontId="3" fillId="0" borderId="8" xfId="0" applyNumberFormat="1" applyFont="1" applyBorder="1"/>
    <xf numFmtId="44" fontId="7" fillId="2" borderId="8" xfId="0" applyNumberFormat="1" applyFont="1" applyFill="1" applyBorder="1"/>
    <xf numFmtId="44" fontId="3" fillId="0" borderId="0" xfId="0" applyNumberFormat="1" applyFont="1" applyFill="1" applyBorder="1"/>
    <xf numFmtId="44" fontId="3" fillId="3" borderId="10" xfId="0" applyNumberFormat="1" applyFont="1" applyFill="1" applyBorder="1"/>
    <xf numFmtId="0" fontId="0" fillId="0" borderId="0" xfId="0" applyNumberFormat="1" applyFill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8" fillId="0" borderId="0" xfId="0" applyFont="1"/>
    <xf numFmtId="0" fontId="9" fillId="0" borderId="0" xfId="0" applyFont="1"/>
    <xf numFmtId="0" fontId="0" fillId="4" borderId="9" xfId="0" applyFill="1" applyBorder="1"/>
    <xf numFmtId="0" fontId="0" fillId="4" borderId="8" xfId="0" applyFill="1" applyBorder="1"/>
    <xf numFmtId="0" fontId="0" fillId="5" borderId="0" xfId="0" applyNumberFormat="1" applyFill="1"/>
    <xf numFmtId="0" fontId="0" fillId="5" borderId="0" xfId="0" applyFill="1"/>
    <xf numFmtId="1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1009650</xdr:colOff>
          <xdr:row>31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4</xdr:col>
          <xdr:colOff>0</xdr:colOff>
          <xdr:row>29</xdr:row>
          <xdr:rowOff>85725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33"/>
  <sheetViews>
    <sheetView tabSelected="1" zoomScaleNormal="85" workbookViewId="0">
      <selection activeCell="D23" sqref="D23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</cols>
  <sheetData>
    <row r="2" spans="1:10" x14ac:dyDescent="0.2">
      <c r="A2" s="1" t="s">
        <v>0</v>
      </c>
    </row>
    <row r="3" spans="1:10" x14ac:dyDescent="0.2">
      <c r="A3" s="2" t="s">
        <v>1</v>
      </c>
    </row>
    <row r="4" spans="1:10" x14ac:dyDescent="0.2">
      <c r="B4" s="3" t="s">
        <v>2</v>
      </c>
      <c r="C4" s="3"/>
      <c r="D4" s="3"/>
      <c r="E4" s="3"/>
      <c r="F4" s="3"/>
      <c r="G4" s="2"/>
    </row>
    <row r="5" spans="1:10" x14ac:dyDescent="0.2">
      <c r="B5" s="4"/>
    </row>
    <row r="6" spans="1:10" x14ac:dyDescent="0.2">
      <c r="D6" s="5" t="s">
        <v>3</v>
      </c>
      <c r="E6" s="5" t="s">
        <v>4</v>
      </c>
      <c r="F6" s="5" t="s">
        <v>5</v>
      </c>
      <c r="G6" s="5" t="s">
        <v>6</v>
      </c>
      <c r="H6" s="6" t="s">
        <v>7</v>
      </c>
    </row>
    <row r="7" spans="1:10" x14ac:dyDescent="0.2">
      <c r="D7" s="7" t="s">
        <v>8</v>
      </c>
      <c r="E7" s="7" t="s">
        <v>9</v>
      </c>
      <c r="F7" s="7" t="s">
        <v>10</v>
      </c>
      <c r="G7" s="7" t="s">
        <v>11</v>
      </c>
      <c r="H7" s="8" t="s">
        <v>12</v>
      </c>
    </row>
    <row r="8" spans="1:10" x14ac:dyDescent="0.2">
      <c r="A8" s="9"/>
      <c r="B8" s="9"/>
      <c r="C8" s="10"/>
      <c r="D8" s="11"/>
      <c r="E8" s="11"/>
      <c r="F8" s="11"/>
      <c r="G8" s="12">
        <v>41437</v>
      </c>
      <c r="H8" s="13" t="s">
        <v>13</v>
      </c>
      <c r="I8" s="14"/>
    </row>
    <row r="9" spans="1:10" x14ac:dyDescent="0.2">
      <c r="A9" s="15" t="s">
        <v>14</v>
      </c>
      <c r="B9" s="14"/>
      <c r="C9" s="42">
        <v>113</v>
      </c>
      <c r="D9" s="17">
        <v>19876.5</v>
      </c>
      <c r="E9" s="18">
        <v>6.5</v>
      </c>
      <c r="F9" s="19">
        <f t="shared" ref="F9:F15" si="0">(D9*E9)</f>
        <v>129197.25</v>
      </c>
      <c r="G9" s="20">
        <v>133503.44</v>
      </c>
      <c r="H9" s="21">
        <f t="shared" ref="H9:H15" si="1">SUM(G9-F9)</f>
        <v>4306.1900000000023</v>
      </c>
      <c r="I9" s="14"/>
    </row>
    <row r="10" spans="1:10" x14ac:dyDescent="0.2">
      <c r="A10" s="22" t="s">
        <v>15</v>
      </c>
      <c r="B10" s="14"/>
      <c r="C10" s="42">
        <v>211</v>
      </c>
      <c r="D10" s="17">
        <v>2533.2199999999998</v>
      </c>
      <c r="E10" s="18">
        <v>6.5</v>
      </c>
      <c r="F10" s="19">
        <f t="shared" si="0"/>
        <v>16465.93</v>
      </c>
      <c r="G10" s="20">
        <v>18935.66</v>
      </c>
      <c r="H10" s="23">
        <f t="shared" si="1"/>
        <v>2469.7299999999996</v>
      </c>
      <c r="I10" s="24"/>
      <c r="J10" s="25">
        <f>SUM(F10:F15)</f>
        <v>43064.039624999998</v>
      </c>
    </row>
    <row r="11" spans="1:10" hidden="1" x14ac:dyDescent="0.2">
      <c r="A11" s="22" t="s">
        <v>16</v>
      </c>
      <c r="B11" s="14"/>
      <c r="C11" s="16">
        <v>212</v>
      </c>
      <c r="D11" s="17">
        <v>32.86</v>
      </c>
      <c r="E11" s="26">
        <v>4</v>
      </c>
      <c r="F11" s="19">
        <f t="shared" si="0"/>
        <v>131.44</v>
      </c>
      <c r="G11" s="20">
        <v>141.31</v>
      </c>
      <c r="H11" s="23">
        <f t="shared" si="1"/>
        <v>9.8700000000000045</v>
      </c>
      <c r="I11" s="14"/>
      <c r="J11" s="25">
        <f>SUM(J10:J10)</f>
        <v>43064.039624999998</v>
      </c>
    </row>
    <row r="12" spans="1:10" x14ac:dyDescent="0.2">
      <c r="A12" s="22" t="s">
        <v>17</v>
      </c>
      <c r="B12" s="14"/>
      <c r="C12" s="42">
        <v>220</v>
      </c>
      <c r="D12" s="17">
        <f>D9*0.0765</f>
        <v>1520.55225</v>
      </c>
      <c r="E12" s="18">
        <v>6.5</v>
      </c>
      <c r="F12" s="19">
        <f t="shared" si="0"/>
        <v>9883.5896250000005</v>
      </c>
      <c r="G12" s="20">
        <v>11685.85</v>
      </c>
      <c r="H12" s="23">
        <f t="shared" si="1"/>
        <v>1802.2603749999998</v>
      </c>
      <c r="I12" s="24"/>
      <c r="J12">
        <f>J10/J11</f>
        <v>1</v>
      </c>
    </row>
    <row r="13" spans="1:10" hidden="1" x14ac:dyDescent="0.2">
      <c r="A13" s="22" t="s">
        <v>18</v>
      </c>
      <c r="B13" s="14"/>
      <c r="C13" s="16">
        <v>230</v>
      </c>
      <c r="D13" s="27">
        <v>2087.04</v>
      </c>
      <c r="E13" s="18">
        <v>7.5</v>
      </c>
      <c r="F13" s="19">
        <f t="shared" si="0"/>
        <v>15652.8</v>
      </c>
      <c r="G13" s="20">
        <v>16095.4</v>
      </c>
      <c r="H13" s="23">
        <f t="shared" si="1"/>
        <v>442.60000000000036</v>
      </c>
      <c r="I13" s="24"/>
    </row>
    <row r="14" spans="1:10" x14ac:dyDescent="0.2">
      <c r="A14" s="22" t="s">
        <v>19</v>
      </c>
      <c r="B14" s="14"/>
      <c r="C14" s="42">
        <v>250</v>
      </c>
      <c r="D14" s="27">
        <v>99.38</v>
      </c>
      <c r="E14" s="18">
        <v>6.5</v>
      </c>
      <c r="F14" s="19">
        <f t="shared" si="0"/>
        <v>645.97</v>
      </c>
      <c r="G14" s="20">
        <v>3340.38</v>
      </c>
      <c r="H14" s="23">
        <f t="shared" si="1"/>
        <v>2694.41</v>
      </c>
      <c r="I14" s="14"/>
      <c r="J14" s="25"/>
    </row>
    <row r="15" spans="1:10" x14ac:dyDescent="0.2">
      <c r="A15" s="11" t="s">
        <v>20</v>
      </c>
      <c r="B15" s="9"/>
      <c r="C15" s="43">
        <v>260</v>
      </c>
      <c r="D15" s="27">
        <v>43.74</v>
      </c>
      <c r="E15" s="18">
        <v>6.5</v>
      </c>
      <c r="F15" s="19">
        <f t="shared" si="0"/>
        <v>284.31</v>
      </c>
      <c r="G15" s="20">
        <v>2286.5100000000002</v>
      </c>
      <c r="H15" s="29">
        <f t="shared" si="1"/>
        <v>2002.2000000000003</v>
      </c>
      <c r="I15" s="24"/>
      <c r="J15" s="25"/>
    </row>
    <row r="16" spans="1:10" x14ac:dyDescent="0.2">
      <c r="A16" s="15"/>
      <c r="B16" s="14"/>
      <c r="C16" s="15"/>
      <c r="D16" s="15"/>
      <c r="E16" s="15"/>
      <c r="F16" s="15"/>
      <c r="G16" s="15"/>
      <c r="H16" s="30"/>
      <c r="I16" s="14"/>
    </row>
    <row r="17" spans="1:13" x14ac:dyDescent="0.2">
      <c r="A17" s="11"/>
      <c r="B17" s="9"/>
      <c r="C17" s="28"/>
      <c r="D17" s="31">
        <f>SUM(D9:D15)</f>
        <v>26193.292250000006</v>
      </c>
      <c r="E17" s="11"/>
      <c r="F17" s="32">
        <f>SUM(F9:F15)</f>
        <v>172261.28962499998</v>
      </c>
      <c r="G17" s="31">
        <f>SUM(G9:G15)</f>
        <v>185988.55000000002</v>
      </c>
      <c r="H17" s="33">
        <f>SUM(H9:H15)</f>
        <v>13727.260375000003</v>
      </c>
      <c r="I17" s="34"/>
    </row>
    <row r="18" spans="1:13" ht="13.5" thickBot="1" x14ac:dyDescent="0.25">
      <c r="I18" s="14"/>
      <c r="J18" s="35">
        <f>SUM(H17)</f>
        <v>13727.260375000003</v>
      </c>
    </row>
    <row r="19" spans="1:13" ht="13.5" thickTop="1" x14ac:dyDescent="0.2">
      <c r="E19" t="s">
        <v>21</v>
      </c>
      <c r="I19" s="14"/>
    </row>
    <row r="20" spans="1:13" x14ac:dyDescent="0.2">
      <c r="A20" s="2"/>
      <c r="E20" s="44">
        <v>1</v>
      </c>
      <c r="F20" s="45" t="s">
        <v>22</v>
      </c>
      <c r="G20" s="46">
        <v>41439</v>
      </c>
      <c r="H20" s="45" t="s">
        <v>34</v>
      </c>
      <c r="I20" s="45"/>
      <c r="J20" s="39"/>
      <c r="K20" s="38"/>
      <c r="L20" s="39"/>
      <c r="M20" s="38"/>
    </row>
    <row r="21" spans="1:13" x14ac:dyDescent="0.2">
      <c r="E21" s="36">
        <v>2</v>
      </c>
      <c r="F21" t="s">
        <v>23</v>
      </c>
      <c r="G21" s="37">
        <v>41453</v>
      </c>
      <c r="I21" s="38"/>
      <c r="J21" s="39"/>
      <c r="K21" s="38"/>
      <c r="L21" s="39"/>
      <c r="M21" s="38"/>
    </row>
    <row r="22" spans="1:13" x14ac:dyDescent="0.2">
      <c r="E22" s="36">
        <v>3</v>
      </c>
      <c r="F22" t="s">
        <v>24</v>
      </c>
      <c r="G22" s="37">
        <v>41467</v>
      </c>
      <c r="I22" s="38"/>
      <c r="J22" s="39"/>
      <c r="K22" s="38"/>
      <c r="L22" s="39"/>
      <c r="M22" s="38"/>
    </row>
    <row r="23" spans="1:13" x14ac:dyDescent="0.2">
      <c r="E23" s="36">
        <v>4</v>
      </c>
      <c r="F23" t="s">
        <v>25</v>
      </c>
      <c r="G23" s="37">
        <v>41481</v>
      </c>
      <c r="I23" s="38"/>
      <c r="J23" s="39"/>
      <c r="K23" s="38"/>
      <c r="L23" s="39"/>
      <c r="M23" s="38"/>
    </row>
    <row r="24" spans="1:13" x14ac:dyDescent="0.2">
      <c r="A24" s="40"/>
      <c r="B24" s="40"/>
      <c r="C24" s="40"/>
      <c r="D24" s="40"/>
      <c r="E24" s="36">
        <v>5</v>
      </c>
      <c r="F24" t="s">
        <v>26</v>
      </c>
      <c r="G24" s="37">
        <v>41495</v>
      </c>
      <c r="I24" s="38"/>
      <c r="J24" s="39"/>
      <c r="K24" s="38"/>
      <c r="L24" s="39"/>
      <c r="M24" s="38"/>
    </row>
    <row r="25" spans="1:13" x14ac:dyDescent="0.2">
      <c r="A25" s="40"/>
      <c r="B25" s="40"/>
      <c r="C25" s="40"/>
      <c r="D25" s="40"/>
      <c r="E25" s="36">
        <v>6</v>
      </c>
      <c r="F25" t="s">
        <v>27</v>
      </c>
      <c r="G25" s="37">
        <v>41509</v>
      </c>
      <c r="I25" s="38"/>
      <c r="J25" s="38"/>
      <c r="K25" s="38"/>
      <c r="L25" s="39"/>
      <c r="M25" s="38"/>
    </row>
    <row r="26" spans="1:13" x14ac:dyDescent="0.2">
      <c r="A26" s="40"/>
      <c r="B26" s="40"/>
      <c r="C26" s="40"/>
      <c r="D26" s="40"/>
      <c r="E26" s="36">
        <v>7</v>
      </c>
      <c r="F26" t="s">
        <v>28</v>
      </c>
      <c r="G26" s="37">
        <v>41523</v>
      </c>
      <c r="I26" s="38"/>
      <c r="J26" s="38"/>
      <c r="K26" s="38"/>
      <c r="L26" s="39"/>
      <c r="M26" s="38"/>
    </row>
    <row r="27" spans="1:13" x14ac:dyDescent="0.2">
      <c r="E27" s="36">
        <v>8</v>
      </c>
      <c r="F27" t="s">
        <v>29</v>
      </c>
      <c r="G27" s="37">
        <v>41537</v>
      </c>
      <c r="H27" t="s">
        <v>30</v>
      </c>
      <c r="I27" s="38"/>
      <c r="J27" s="38"/>
      <c r="K27" s="38"/>
      <c r="L27" s="39"/>
      <c r="M27" s="38"/>
    </row>
    <row r="28" spans="1:13" x14ac:dyDescent="0.2">
      <c r="A28" s="2"/>
      <c r="E28" s="36"/>
    </row>
    <row r="29" spans="1:13" ht="12.75" customHeight="1" x14ac:dyDescent="0.2">
      <c r="A29" t="s">
        <v>31</v>
      </c>
      <c r="E29" s="36"/>
    </row>
    <row r="30" spans="1:13" x14ac:dyDescent="0.2">
      <c r="E30" s="36"/>
    </row>
    <row r="31" spans="1:13" ht="24" customHeight="1" x14ac:dyDescent="0.2">
      <c r="A31" s="41" t="s">
        <v>32</v>
      </c>
      <c r="E31" s="36"/>
      <c r="F31" s="38"/>
      <c r="G31" s="39"/>
    </row>
    <row r="33" spans="1:1" x14ac:dyDescent="0.2">
      <c r="A33" t="s">
        <v>33</v>
      </c>
    </row>
  </sheetData>
  <pageMargins left="0.25" right="0.25" top="0.75" bottom="0.75" header="0.3" footer="0.3"/>
  <pageSetup orientation="landscape" r:id="rId1"/>
  <headerFooter alignWithMargins="0">
    <oddFooter xml:space="preserve">&amp;L&amp;F&amp;R&amp;8Prepared by Mike Escaname 
Health &amp; Human Services Dept. 
06/04/13 &amp;10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3</xdr:col>
                <xdr:colOff>0</xdr:colOff>
                <xdr:row>30</xdr:row>
                <xdr:rowOff>0</xdr:rowOff>
              </from>
              <to>
                <xdr:col>3</xdr:col>
                <xdr:colOff>1009650</xdr:colOff>
                <xdr:row>31</xdr:row>
                <xdr:rowOff>38100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26" r:id="rId6">
          <objectPr defaultSize="0" autoPict="0" r:id="rId7">
            <anchor moveWithCells="1">
              <from>
                <xdr:col>3</xdr:col>
                <xdr:colOff>0</xdr:colOff>
                <xdr:row>28</xdr:row>
                <xdr:rowOff>0</xdr:rowOff>
              </from>
              <to>
                <xdr:col>4</xdr:col>
                <xdr:colOff>0</xdr:colOff>
                <xdr:row>29</xdr:row>
                <xdr:rowOff>85725</xdr:rowOff>
              </to>
            </anchor>
          </objectPr>
        </oleObject>
      </mc:Choice>
      <mc:Fallback>
        <oleObject progId="Acrobat Document" dvAspect="DVASPECT_ICON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 FY 13 SAL PROJ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itdept</cp:lastModifiedBy>
  <dcterms:created xsi:type="dcterms:W3CDTF">2013-06-04T16:07:07Z</dcterms:created>
  <dcterms:modified xsi:type="dcterms:W3CDTF">2013-06-12T16:06:57Z</dcterms:modified>
</cp:coreProperties>
</file>