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70" windowWidth="18555" windowHeight="10995"/>
  </bookViews>
  <sheets>
    <sheet name="RLSS LPHS FY 13 SAL PROJ 062013" sheetId="1" r:id="rId1"/>
  </sheets>
  <calcPr calcId="145621"/>
</workbook>
</file>

<file path=xl/calcChain.xml><?xml version="1.0" encoding="utf-8"?>
<calcChain xmlns="http://schemas.openxmlformats.org/spreadsheetml/2006/main">
  <c r="G25" i="1" l="1"/>
  <c r="G26" i="1" s="1"/>
  <c r="G27" i="1" s="1"/>
  <c r="G28" i="1" s="1"/>
  <c r="G29" i="1" s="1"/>
  <c r="G30" i="1" s="1"/>
  <c r="E25" i="1"/>
  <c r="E26" i="1" s="1"/>
  <c r="E27" i="1" s="1"/>
  <c r="E28" i="1" s="1"/>
  <c r="E29" i="1" s="1"/>
  <c r="E30" i="1" s="1"/>
  <c r="D21" i="1"/>
  <c r="G19" i="1"/>
  <c r="D19" i="1"/>
  <c r="F18" i="1"/>
  <c r="H18" i="1" s="1"/>
  <c r="F17" i="1"/>
  <c r="H17" i="1" s="1"/>
  <c r="F16" i="1"/>
  <c r="H16" i="1" s="1"/>
  <c r="H15" i="1"/>
  <c r="F15" i="1"/>
  <c r="F14" i="1"/>
  <c r="H14" i="1" s="1"/>
  <c r="H13" i="1"/>
  <c r="H19" i="1" s="1"/>
  <c r="F13" i="1"/>
  <c r="F19" i="1" s="1"/>
  <c r="G11" i="1"/>
  <c r="G21" i="1" s="1"/>
  <c r="F10" i="1"/>
  <c r="F11" i="1" s="1"/>
  <c r="F21" i="1" l="1"/>
  <c r="J13" i="1"/>
  <c r="H10" i="1"/>
  <c r="H11" i="1" s="1"/>
  <c r="H21" i="1" s="1"/>
  <c r="J22" i="1" s="1"/>
  <c r="J14" i="1" l="1"/>
  <c r="J15" i="1" s="1"/>
</calcChain>
</file>

<file path=xl/comments1.xml><?xml version="1.0" encoding="utf-8"?>
<comments xmlns="http://schemas.openxmlformats.org/spreadsheetml/2006/main">
  <authors>
    <author>benito.luna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<sst xmlns="http://schemas.openxmlformats.org/spreadsheetml/2006/main" count="35" uniqueCount="35">
  <si>
    <t>RLSS / LPHS FY 13</t>
  </si>
  <si>
    <t>GRANT ENDING 08/31/2013</t>
  </si>
  <si>
    <t>Projection of Salaries and Fringes for the remainder of the RLSS/LPHS FY 13 period ending 08/31/13</t>
  </si>
  <si>
    <t>*COST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</si>
  <si>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</si>
  <si>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</si>
  <si>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</si>
  <si>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</si>
  <si>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</si>
  <si>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</si>
  <si>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</si>
  <si>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</si>
  <si>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</si>
  <si>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</si>
  <si>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</si>
  <si>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Sub-Total Pay</t>
  </si>
  <si>
    <t>Health Insurance</t>
  </si>
  <si>
    <t>Life Insurance</t>
  </si>
  <si>
    <t>Fica</t>
  </si>
  <si>
    <t>Retirement</t>
  </si>
  <si>
    <t>Unemployment Comp.</t>
  </si>
  <si>
    <t>Worker's Comp</t>
  </si>
  <si>
    <t xml:space="preserve">Sub-Fringes </t>
  </si>
  <si>
    <t>Pay Periods Remaining at 06/20/13:</t>
  </si>
  <si>
    <t xml:space="preserve">Notes:   </t>
  </si>
  <si>
    <t>pp 13</t>
  </si>
  <si>
    <t>pp 14</t>
  </si>
  <si>
    <t>pp 15</t>
  </si>
  <si>
    <t>pp 16</t>
  </si>
  <si>
    <t>pp 17</t>
  </si>
  <si>
    <t>pp 18</t>
  </si>
  <si>
    <t>pp 19</t>
  </si>
  <si>
    <t>5 days only</t>
  </si>
  <si>
    <t>Expenditure Summary Report -&gt;</t>
  </si>
  <si>
    <t>Expenditure Detail Report 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</si>
</sst>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0000CC"/>
      <name val="Arial"/>
      <family val="2"/>
    </font>
    <font>
      <sz val="10"/>
      <color rgb="FF0000FF"/>
      <name val="Arial"/>
      <family val="2"/>
    </font>
    <font>
      <b/>
      <sz val="10"/>
      <color rgb="FF0000CC"/>
      <name val="Arial"/>
      <family val="2"/>
    </font>
    <font>
      <sz val="10"/>
      <color indexed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14" fontId="6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9" xfId="0" applyBorder="1"/>
    <xf numFmtId="44" fontId="0" fillId="0" borderId="9" xfId="0" applyNumberFormat="1" applyBorder="1"/>
    <xf numFmtId="0" fontId="0" fillId="0" borderId="2" xfId="0" applyFill="1" applyBorder="1"/>
    <xf numFmtId="44" fontId="0" fillId="0" borderId="1" xfId="0" applyNumberFormat="1" applyBorder="1"/>
    <xf numFmtId="44" fontId="0" fillId="0" borderId="1" xfId="0" applyNumberFormat="1" applyFill="1" applyBorder="1"/>
    <xf numFmtId="44" fontId="8" fillId="0" borderId="2" xfId="0" applyNumberFormat="1" applyFont="1" applyFill="1" applyBorder="1"/>
    <xf numFmtId="0" fontId="3" fillId="0" borderId="3" xfId="0" applyFont="1" applyBorder="1"/>
    <xf numFmtId="0" fontId="0" fillId="2" borderId="9" xfId="0" applyFill="1" applyBorder="1"/>
    <xf numFmtId="44" fontId="0" fillId="2" borderId="9" xfId="0" applyNumberFormat="1" applyFill="1" applyBorder="1"/>
    <xf numFmtId="0" fontId="0" fillId="2" borderId="2" xfId="0" applyFill="1" applyBorder="1"/>
    <xf numFmtId="44" fontId="3" fillId="2" borderId="1" xfId="0" applyNumberFormat="1" applyFont="1" applyFill="1" applyBorder="1"/>
    <xf numFmtId="44" fontId="6" fillId="2" borderId="2" xfId="0" applyNumberFormat="1" applyFont="1" applyFill="1" applyBorder="1"/>
    <xf numFmtId="44" fontId="1" fillId="0" borderId="0" xfId="0" applyNumberFormat="1" applyFont="1" applyFill="1" applyBorder="1"/>
    <xf numFmtId="0" fontId="0" fillId="0" borderId="9" xfId="0" applyFill="1" applyBorder="1"/>
    <xf numFmtId="44" fontId="0" fillId="0" borderId="9" xfId="0" applyNumberFormat="1" applyFill="1" applyBorder="1"/>
    <xf numFmtId="44" fontId="6" fillId="0" borderId="2" xfId="0" applyNumberFormat="1" applyFont="1" applyFill="1" applyBorder="1"/>
    <xf numFmtId="44" fontId="0" fillId="0" borderId="0" xfId="0" applyNumberFormat="1"/>
    <xf numFmtId="44" fontId="4" fillId="0" borderId="2" xfId="0" applyNumberFormat="1" applyFont="1" applyFill="1" applyBorder="1"/>
    <xf numFmtId="44" fontId="0" fillId="0" borderId="9" xfId="0" quotePrefix="1" applyNumberFormat="1" applyBorder="1"/>
    <xf numFmtId="44" fontId="9" fillId="0" borderId="2" xfId="0" applyNumberFormat="1" applyFont="1" applyFill="1" applyBorder="1"/>
    <xf numFmtId="0" fontId="0" fillId="0" borderId="10" xfId="0" applyBorder="1"/>
    <xf numFmtId="44" fontId="0" fillId="0" borderId="7" xfId="0" applyNumberFormat="1" applyBorder="1"/>
    <xf numFmtId="44" fontId="0" fillId="0" borderId="9" xfId="0" applyNumberFormat="1" applyFont="1" applyFill="1" applyBorder="1"/>
    <xf numFmtId="44" fontId="8" fillId="0" borderId="9" xfId="0" applyNumberFormat="1" applyFont="1" applyFill="1" applyBorder="1"/>
    <xf numFmtId="0" fontId="0" fillId="2" borderId="3" xfId="0" applyFill="1" applyBorder="1"/>
    <xf numFmtId="44" fontId="0" fillId="2" borderId="3" xfId="0" applyNumberFormat="1" applyFill="1" applyBorder="1"/>
    <xf numFmtId="0" fontId="0" fillId="2" borderId="1" xfId="0" applyFill="1" applyBorder="1"/>
    <xf numFmtId="0" fontId="0" fillId="0" borderId="1" xfId="0" applyBorder="1"/>
    <xf numFmtId="0" fontId="4" fillId="0" borderId="2" xfId="0" applyFont="1" applyBorder="1"/>
    <xf numFmtId="0" fontId="0" fillId="0" borderId="7" xfId="0" applyBorder="1"/>
    <xf numFmtId="0" fontId="0" fillId="0" borderId="8" xfId="0" applyBorder="1"/>
    <xf numFmtId="44" fontId="3" fillId="0" borderId="7" xfId="0" applyNumberFormat="1" applyFont="1" applyBorder="1"/>
    <xf numFmtId="44" fontId="3" fillId="0" borderId="8" xfId="0" applyNumberFormat="1" applyFont="1" applyBorder="1"/>
    <xf numFmtId="44" fontId="10" fillId="3" borderId="8" xfId="0" applyNumberFormat="1" applyFont="1" applyFill="1" applyBorder="1"/>
    <xf numFmtId="44" fontId="3" fillId="0" borderId="0" xfId="0" applyNumberFormat="1" applyFont="1" applyFill="1" applyBorder="1"/>
    <xf numFmtId="44" fontId="3" fillId="4" borderId="11" xfId="0" applyNumberFormat="1" applyFont="1" applyFill="1" applyBorder="1"/>
    <xf numFmtId="14" fontId="0" fillId="0" borderId="0" xfId="0" applyNumberFormat="1"/>
    <xf numFmtId="0" fontId="0" fillId="0" borderId="0" xfId="0" applyNumberFormat="1" applyFill="1"/>
    <xf numFmtId="0" fontId="11" fillId="0" borderId="0" xfId="0" applyFont="1"/>
    <xf numFmtId="8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609599</xdr:colOff>
          <xdr:row>33</xdr:row>
          <xdr:rowOff>0</xdr:rowOff>
        </xdr:from>
        <xdr:to>
          <xdr:col>3</xdr:col>
          <xdr:colOff>1000124</xdr:colOff>
          <xdr:row>33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28574</xdr:rowOff>
        </xdr:from>
        <xdr:to>
          <xdr:col>3</xdr:col>
          <xdr:colOff>990600</xdr:colOff>
          <xdr:row>34</xdr:row>
          <xdr:rowOff>209549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38"/>
  <sheetViews>
    <sheetView tabSelected="1" zoomScaleNormal="85" workbookViewId="0">
      <selection activeCell="D16" sqref="D16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</cols>
  <sheetData>
    <row r="3" spans="1:10" x14ac:dyDescent="0.2">
      <c r="A3" s="1" t="s">
        <v>0</v>
      </c>
    </row>
    <row r="4" spans="1:10" x14ac:dyDescent="0.2">
      <c r="A4" s="2" t="s">
        <v>1</v>
      </c>
    </row>
    <row r="5" spans="1:10" x14ac:dyDescent="0.2">
      <c r="B5" s="3" t="s">
        <v>2</v>
      </c>
      <c r="C5" s="3"/>
      <c r="D5" s="3"/>
      <c r="E5" s="3"/>
      <c r="F5" s="3"/>
      <c r="G5" s="2"/>
    </row>
    <row r="6" spans="1:10" x14ac:dyDescent="0.2">
      <c r="B6" s="4"/>
    </row>
    <row r="7" spans="1:10" x14ac:dyDescent="0.2">
      <c r="D7" s="5" t="s">
        <v>3</v>
      </c>
      <c r="E7" s="5" t="s">
        <v>4</v>
      </c>
      <c r="F7" s="5" t="s">
        <v>5</v>
      </c>
      <c r="G7" s="5" t="s">
        <v>6</v>
      </c>
      <c r="H7" s="6" t="s">
        <v>7</v>
      </c>
    </row>
    <row r="8" spans="1:10" x14ac:dyDescent="0.2">
      <c r="D8" s="7" t="s">
        <v>8</v>
      </c>
      <c r="E8" s="7" t="s">
        <v>9</v>
      </c>
      <c r="F8" s="7" t="s">
        <v>10</v>
      </c>
      <c r="G8" s="7" t="s">
        <v>11</v>
      </c>
      <c r="H8" s="8" t="s">
        <v>12</v>
      </c>
    </row>
    <row r="9" spans="1:10" x14ac:dyDescent="0.2">
      <c r="A9" s="9"/>
      <c r="B9" s="9"/>
      <c r="C9" s="10"/>
      <c r="D9" s="11"/>
      <c r="E9" s="11"/>
      <c r="F9" s="11"/>
      <c r="G9" s="12">
        <v>41445</v>
      </c>
      <c r="H9" s="13" t="s">
        <v>13</v>
      </c>
      <c r="I9" s="14"/>
    </row>
    <row r="10" spans="1:10" x14ac:dyDescent="0.2">
      <c r="A10" s="15" t="s">
        <v>14</v>
      </c>
      <c r="B10" s="14"/>
      <c r="C10" s="16">
        <v>113</v>
      </c>
      <c r="D10" s="17">
        <v>2322.2600000000002</v>
      </c>
      <c r="E10" s="18">
        <v>6.5</v>
      </c>
      <c r="F10" s="19">
        <f>(D10*E10)</f>
        <v>15094.690000000002</v>
      </c>
      <c r="G10" s="20">
        <v>17450.560000000001</v>
      </c>
      <c r="H10" s="21">
        <f>SUM(G10-F10)</f>
        <v>2355.869999999999</v>
      </c>
      <c r="I10" s="14"/>
    </row>
    <row r="11" spans="1:10" x14ac:dyDescent="0.2">
      <c r="A11" s="22" t="s">
        <v>15</v>
      </c>
      <c r="C11" s="23"/>
      <c r="D11" s="24"/>
      <c r="E11" s="25"/>
      <c r="F11" s="26">
        <f>SUM(F10)</f>
        <v>15094.690000000002</v>
      </c>
      <c r="G11" s="26">
        <f>SUM(G10)</f>
        <v>17450.560000000001</v>
      </c>
      <c r="H11" s="27">
        <f>SUM(H10:H10)</f>
        <v>2355.869999999999</v>
      </c>
      <c r="I11" s="28"/>
    </row>
    <row r="12" spans="1:10" x14ac:dyDescent="0.2">
      <c r="A12" s="22"/>
      <c r="C12" s="29"/>
      <c r="D12" s="30"/>
      <c r="E12" s="18"/>
      <c r="F12" s="20"/>
      <c r="G12" s="20"/>
      <c r="H12" s="31"/>
      <c r="I12" s="28"/>
    </row>
    <row r="13" spans="1:10" x14ac:dyDescent="0.2">
      <c r="A13" s="15" t="s">
        <v>16</v>
      </c>
      <c r="B13" s="14"/>
      <c r="C13" s="16">
        <v>211</v>
      </c>
      <c r="D13" s="17">
        <v>296.48</v>
      </c>
      <c r="E13" s="18">
        <v>6.5</v>
      </c>
      <c r="F13" s="19">
        <f t="shared" ref="F13:F18" si="0">(D13*E13)</f>
        <v>1927.1200000000001</v>
      </c>
      <c r="G13" s="30">
        <v>2846.63</v>
      </c>
      <c r="H13" s="21">
        <f t="shared" ref="H13:H18" si="1">SUM(G13-F13)</f>
        <v>919.51</v>
      </c>
      <c r="I13" s="28"/>
      <c r="J13" s="32">
        <f>SUM(F11:F18)</f>
        <v>19879.774999999998</v>
      </c>
    </row>
    <row r="14" spans="1:10" x14ac:dyDescent="0.2">
      <c r="A14" s="15" t="s">
        <v>17</v>
      </c>
      <c r="B14" s="14"/>
      <c r="C14" s="16">
        <v>212</v>
      </c>
      <c r="D14" s="17">
        <v>3.85</v>
      </c>
      <c r="E14" s="29">
        <v>3</v>
      </c>
      <c r="F14" s="19">
        <f t="shared" si="0"/>
        <v>11.55</v>
      </c>
      <c r="G14" s="30">
        <v>19.23</v>
      </c>
      <c r="H14" s="33">
        <f t="shared" si="1"/>
        <v>7.68</v>
      </c>
      <c r="I14" s="14"/>
      <c r="J14" s="32">
        <f>SUM(J13:J13)</f>
        <v>19879.774999999998</v>
      </c>
    </row>
    <row r="15" spans="1:10" x14ac:dyDescent="0.2">
      <c r="A15" s="15" t="s">
        <v>18</v>
      </c>
      <c r="B15" s="14"/>
      <c r="C15" s="16">
        <v>220</v>
      </c>
      <c r="D15" s="17">
        <v>177.67</v>
      </c>
      <c r="E15" s="18">
        <v>6.5</v>
      </c>
      <c r="F15" s="19">
        <f t="shared" si="0"/>
        <v>1154.855</v>
      </c>
      <c r="G15" s="30">
        <v>1241.46</v>
      </c>
      <c r="H15" s="21">
        <f t="shared" si="1"/>
        <v>86.605000000000018</v>
      </c>
      <c r="I15" s="28"/>
      <c r="J15">
        <f>J13/J14</f>
        <v>1</v>
      </c>
    </row>
    <row r="16" spans="1:10" x14ac:dyDescent="0.2">
      <c r="A16" s="15" t="s">
        <v>19</v>
      </c>
      <c r="B16" s="14"/>
      <c r="C16" s="16">
        <v>230</v>
      </c>
      <c r="D16" s="34">
        <v>243.84</v>
      </c>
      <c r="E16" s="18">
        <v>6.5</v>
      </c>
      <c r="F16" s="19">
        <f t="shared" si="0"/>
        <v>1584.96</v>
      </c>
      <c r="G16" s="30">
        <v>1635.7</v>
      </c>
      <c r="H16" s="21">
        <f t="shared" si="1"/>
        <v>50.740000000000009</v>
      </c>
      <c r="I16" s="28"/>
    </row>
    <row r="17" spans="1:12" x14ac:dyDescent="0.2">
      <c r="A17" s="15" t="s">
        <v>20</v>
      </c>
      <c r="B17" s="14"/>
      <c r="C17" s="16">
        <v>250</v>
      </c>
      <c r="D17" s="34">
        <v>11.62</v>
      </c>
      <c r="E17" s="18">
        <v>6.5</v>
      </c>
      <c r="F17" s="19">
        <f t="shared" si="0"/>
        <v>75.53</v>
      </c>
      <c r="G17" s="30">
        <v>560.24</v>
      </c>
      <c r="H17" s="35">
        <f t="shared" si="1"/>
        <v>484.71000000000004</v>
      </c>
      <c r="I17" s="14"/>
      <c r="J17" s="32"/>
    </row>
    <row r="18" spans="1:12" x14ac:dyDescent="0.2">
      <c r="A18" s="15" t="s">
        <v>21</v>
      </c>
      <c r="B18" s="36"/>
      <c r="C18" s="10">
        <v>260</v>
      </c>
      <c r="D18" s="37">
        <v>4.78</v>
      </c>
      <c r="E18" s="18">
        <v>6.5</v>
      </c>
      <c r="F18" s="19">
        <f t="shared" si="0"/>
        <v>31.07</v>
      </c>
      <c r="G18" s="38">
        <v>143</v>
      </c>
      <c r="H18" s="39">
        <f t="shared" si="1"/>
        <v>111.93</v>
      </c>
      <c r="I18" s="28"/>
      <c r="J18" s="32"/>
    </row>
    <row r="19" spans="1:12" x14ac:dyDescent="0.2">
      <c r="A19" s="22" t="s">
        <v>22</v>
      </c>
      <c r="B19" s="14"/>
      <c r="C19" s="40"/>
      <c r="D19" s="41">
        <f>SUM(D13:D18)</f>
        <v>738.24</v>
      </c>
      <c r="E19" s="42"/>
      <c r="F19" s="26">
        <f>SUM(F13:F18)</f>
        <v>4785.085</v>
      </c>
      <c r="G19" s="26">
        <f>SUM(G13:G18)</f>
        <v>6446.2599999999993</v>
      </c>
      <c r="H19" s="27">
        <f>SUM(H13:H18)</f>
        <v>1661.175</v>
      </c>
      <c r="I19" s="28"/>
      <c r="J19" s="32"/>
    </row>
    <row r="20" spans="1:12" x14ac:dyDescent="0.2">
      <c r="A20" s="15"/>
      <c r="B20" s="14"/>
      <c r="C20" s="43"/>
      <c r="D20" s="43"/>
      <c r="E20" s="43"/>
      <c r="F20" s="43"/>
      <c r="G20" s="43"/>
      <c r="H20" s="44"/>
      <c r="I20" s="14"/>
    </row>
    <row r="21" spans="1:12" x14ac:dyDescent="0.2">
      <c r="A21" s="45"/>
      <c r="B21" s="9"/>
      <c r="C21" s="46"/>
      <c r="D21" s="47">
        <f>SUM(D10:D18)</f>
        <v>3060.5000000000005</v>
      </c>
      <c r="E21" s="45"/>
      <c r="F21" s="48">
        <f>SUM(F11+F19)</f>
        <v>19879.775000000001</v>
      </c>
      <c r="G21" s="48">
        <f>SUM(G11+G19)</f>
        <v>23896.82</v>
      </c>
      <c r="H21" s="49">
        <f>SUM(H11+H19)</f>
        <v>4017.0449999999992</v>
      </c>
      <c r="I21" s="50"/>
    </row>
    <row r="22" spans="1:12" ht="13.5" thickBot="1" x14ac:dyDescent="0.25">
      <c r="I22" s="14"/>
      <c r="J22" s="51">
        <f>SUM(H21)</f>
        <v>4017.0449999999992</v>
      </c>
    </row>
    <row r="23" spans="1:12" ht="13.5" thickTop="1" x14ac:dyDescent="0.2">
      <c r="E23" t="s">
        <v>23</v>
      </c>
      <c r="G23" s="52"/>
      <c r="I23" s="14"/>
    </row>
    <row r="24" spans="1:12" x14ac:dyDescent="0.2">
      <c r="A24" s="2" t="s">
        <v>24</v>
      </c>
      <c r="E24" s="53">
        <v>1</v>
      </c>
      <c r="F24" t="s">
        <v>25</v>
      </c>
      <c r="G24" s="52">
        <v>41453</v>
      </c>
      <c r="J24" s="52"/>
      <c r="L24" s="52"/>
    </row>
    <row r="25" spans="1:12" x14ac:dyDescent="0.2">
      <c r="E25" s="53">
        <f>E24+1</f>
        <v>2</v>
      </c>
      <c r="F25" t="s">
        <v>26</v>
      </c>
      <c r="G25" s="52">
        <f t="shared" ref="G25:G31" si="2">G24+14</f>
        <v>41467</v>
      </c>
      <c r="J25" s="52"/>
      <c r="L25" s="52"/>
    </row>
    <row r="26" spans="1:12" x14ac:dyDescent="0.2">
      <c r="E26" s="53">
        <f t="shared" ref="E26:E30" si="3">E25+1</f>
        <v>3</v>
      </c>
      <c r="F26" t="s">
        <v>27</v>
      </c>
      <c r="G26" s="52">
        <f t="shared" si="2"/>
        <v>41481</v>
      </c>
      <c r="J26" s="52"/>
      <c r="L26" s="52"/>
    </row>
    <row r="27" spans="1:12" x14ac:dyDescent="0.2">
      <c r="E27" s="53">
        <f t="shared" si="3"/>
        <v>4</v>
      </c>
      <c r="F27" t="s">
        <v>28</v>
      </c>
      <c r="G27" s="52">
        <f t="shared" si="2"/>
        <v>41495</v>
      </c>
    </row>
    <row r="28" spans="1:12" x14ac:dyDescent="0.2">
      <c r="A28" s="54"/>
      <c r="B28" s="54"/>
      <c r="C28" s="54"/>
      <c r="D28" s="54"/>
      <c r="E28" s="53">
        <f t="shared" si="3"/>
        <v>5</v>
      </c>
      <c r="F28" t="s">
        <v>29</v>
      </c>
      <c r="G28" s="52">
        <f t="shared" si="2"/>
        <v>41509</v>
      </c>
    </row>
    <row r="29" spans="1:12" x14ac:dyDescent="0.2">
      <c r="A29" s="54"/>
      <c r="B29" s="54"/>
      <c r="C29" s="54"/>
      <c r="D29" s="54"/>
      <c r="E29" s="53">
        <f t="shared" si="3"/>
        <v>6</v>
      </c>
      <c r="F29" t="s">
        <v>30</v>
      </c>
      <c r="G29" s="52">
        <f t="shared" si="2"/>
        <v>41523</v>
      </c>
    </row>
    <row r="30" spans="1:12" x14ac:dyDescent="0.2">
      <c r="A30" s="54"/>
      <c r="B30" s="54"/>
      <c r="C30" s="54"/>
      <c r="D30" s="54"/>
      <c r="E30" s="53">
        <f t="shared" si="3"/>
        <v>7</v>
      </c>
      <c r="F30" t="s">
        <v>31</v>
      </c>
      <c r="G30" s="52">
        <f t="shared" si="2"/>
        <v>41537</v>
      </c>
      <c r="H30" t="s">
        <v>32</v>
      </c>
    </row>
    <row r="31" spans="1:12" x14ac:dyDescent="0.2">
      <c r="E31" s="53"/>
      <c r="G31" s="52"/>
    </row>
    <row r="32" spans="1:12" x14ac:dyDescent="0.2">
      <c r="E32" s="53"/>
    </row>
    <row r="33" spans="1:5" x14ac:dyDescent="0.2">
      <c r="E33" s="53"/>
    </row>
    <row r="34" spans="1:5" ht="17.25" customHeight="1" x14ac:dyDescent="0.2">
      <c r="A34" t="s">
        <v>33</v>
      </c>
      <c r="E34" s="53"/>
    </row>
    <row r="35" spans="1:5" ht="17.25" customHeight="1" x14ac:dyDescent="0.2">
      <c r="A35" t="s">
        <v>34</v>
      </c>
      <c r="E35" s="53"/>
    </row>
    <row r="36" spans="1:5" x14ac:dyDescent="0.2">
      <c r="A36" s="55"/>
      <c r="B36" s="56"/>
      <c r="C36" s="56"/>
      <c r="E36" s="53"/>
    </row>
    <row r="37" spans="1:5" x14ac:dyDescent="0.2">
      <c r="E37" s="53"/>
    </row>
    <row r="38" spans="1:5" x14ac:dyDescent="0.2">
      <c r="E38" s="53"/>
    </row>
  </sheetData>
  <mergeCells count="1">
    <mergeCell ref="A36:C36"/>
  </mergeCells>
  <pageMargins left="0.25" right="0.25" top="0.75" bottom="0.75" header="0.3" footer="0.3"/>
  <pageSetup orientation="landscape" r:id="rId1"/>
  <headerFooter alignWithMargins="0">
    <oddFooter xml:space="preserve">&amp;L&amp;F&amp;R&amp;8Prepared by Mike Escaname 
Health &amp; Human Services Dept. 
062013 &amp;10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2</xdr:col>
                <xdr:colOff>609600</xdr:colOff>
                <xdr:row>33</xdr:row>
                <xdr:rowOff>0</xdr:rowOff>
              </from>
              <to>
                <xdr:col>3</xdr:col>
                <xdr:colOff>1000125</xdr:colOff>
                <xdr:row>33</xdr:row>
                <xdr:rowOff>200025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26" r:id="rId6">
          <objectPr defaultSize="0" autoPict="0" r:id="rId7">
            <anchor moveWithCells="1">
              <from>
                <xdr:col>3</xdr:col>
                <xdr:colOff>0</xdr:colOff>
                <xdr:row>34</xdr:row>
                <xdr:rowOff>28575</xdr:rowOff>
              </from>
              <to>
                <xdr:col>3</xdr:col>
                <xdr:colOff>990600</xdr:colOff>
                <xdr:row>34</xdr:row>
                <xdr:rowOff>209550</xdr:rowOff>
              </to>
            </anchor>
          </objectPr>
        </oleObject>
      </mc:Choice>
      <mc:Fallback>
        <oleObject progId="Acrobat Document" dvAspect="DVASPECT_ICON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RLSS LPHS FY 13 SAL PROJ 062013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2013-06-20T19:22:08Z</dcterms:created>
  <dcterms:modified xsi:type="dcterms:W3CDTF">2013-06-20T19:22:23Z</dcterms:modified>
</cp:coreProperties>
</file>