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423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33" i="1"/>
  <c r="H32"/>
  <c r="H31"/>
  <c r="H30"/>
  <c r="H29"/>
  <c r="H28"/>
  <c r="H27"/>
  <c r="H26"/>
  <c r="H25"/>
  <c r="H24"/>
  <c r="H23"/>
  <c r="H22"/>
  <c r="H21"/>
  <c r="H20"/>
  <c r="H19"/>
  <c r="H18"/>
  <c r="K18"/>
  <c r="L18"/>
  <c r="M18" s="1"/>
  <c r="K19"/>
  <c r="L19" s="1"/>
  <c r="M19" s="1"/>
  <c r="K20"/>
  <c r="L20"/>
  <c r="M20" s="1"/>
  <c r="K21"/>
  <c r="L21" s="1"/>
  <c r="M21" s="1"/>
  <c r="K22"/>
  <c r="L22" s="1"/>
  <c r="M22" s="1"/>
  <c r="K23"/>
  <c r="L23" s="1"/>
  <c r="M23" s="1"/>
  <c r="K24"/>
  <c r="L24" s="1"/>
  <c r="M24" s="1"/>
  <c r="K25"/>
  <c r="L25" s="1"/>
  <c r="M25" s="1"/>
  <c r="K26"/>
  <c r="L26" s="1"/>
  <c r="M26" s="1"/>
  <c r="K27"/>
  <c r="L27" s="1"/>
  <c r="M27" s="1"/>
  <c r="K28"/>
  <c r="L28" s="1"/>
  <c r="M28" s="1"/>
  <c r="K29"/>
  <c r="L29" s="1"/>
  <c r="M29" s="1"/>
  <c r="K30"/>
  <c r="L30" s="1"/>
  <c r="M30" s="1"/>
  <c r="K31"/>
  <c r="L31" s="1"/>
  <c r="M31" s="1"/>
  <c r="K32"/>
  <c r="L32" s="1"/>
  <c r="M32" s="1"/>
  <c r="K33"/>
  <c r="L33" s="1"/>
  <c r="M33" s="1"/>
  <c r="I33"/>
  <c r="J33"/>
  <c r="I32"/>
  <c r="J32"/>
  <c r="I31"/>
  <c r="J31"/>
  <c r="I30"/>
  <c r="J30" s="1"/>
  <c r="I29"/>
  <c r="J29" s="1"/>
  <c r="I28"/>
  <c r="J28"/>
  <c r="I27"/>
  <c r="J27"/>
  <c r="I26"/>
  <c r="J26"/>
  <c r="I25"/>
  <c r="J25"/>
  <c r="I24"/>
  <c r="J24" s="1"/>
  <c r="I23"/>
  <c r="J23" s="1"/>
  <c r="I22"/>
  <c r="J22"/>
  <c r="I21"/>
  <c r="J21"/>
  <c r="I20"/>
  <c r="J20"/>
  <c r="I19"/>
  <c r="J19" s="1"/>
  <c r="I18"/>
  <c r="J18"/>
  <c r="H10"/>
  <c r="H11"/>
  <c r="H12"/>
  <c r="H13"/>
  <c r="H14"/>
  <c r="H15"/>
  <c r="H16"/>
  <c r="H17"/>
  <c r="H9"/>
  <c r="I10"/>
  <c r="J10" s="1"/>
  <c r="K10" s="1"/>
  <c r="L10" s="1"/>
  <c r="M10" s="1"/>
  <c r="I11"/>
  <c r="J11" s="1"/>
  <c r="K11" s="1"/>
  <c r="L11" s="1"/>
  <c r="M11" s="1"/>
  <c r="I12"/>
  <c r="J12" s="1"/>
  <c r="K12" s="1"/>
  <c r="I13"/>
  <c r="J13" s="1"/>
  <c r="K13" s="1"/>
  <c r="I14"/>
  <c r="J14" s="1"/>
  <c r="K14" s="1"/>
  <c r="L14" s="1"/>
  <c r="M14" s="1"/>
  <c r="I15"/>
  <c r="J15" s="1"/>
  <c r="K15" s="1"/>
  <c r="L15" s="1"/>
  <c r="M15" s="1"/>
  <c r="I16"/>
  <c r="J16" s="1"/>
  <c r="K16" s="1"/>
  <c r="L16" s="1"/>
  <c r="M16" s="1"/>
  <c r="I17"/>
  <c r="J17" s="1"/>
  <c r="K17" s="1"/>
  <c r="I9"/>
  <c r="J9" s="1"/>
  <c r="K9" s="1"/>
  <c r="L9" s="1"/>
  <c r="M9" s="1"/>
  <c r="L13" l="1"/>
  <c r="M13" s="1"/>
  <c r="L12"/>
  <c r="M12" s="1"/>
  <c r="L17"/>
  <c r="M17" s="1"/>
</calcChain>
</file>

<file path=xl/sharedStrings.xml><?xml version="1.0" encoding="utf-8"?>
<sst xmlns="http://schemas.openxmlformats.org/spreadsheetml/2006/main" count="56" uniqueCount="47">
  <si>
    <t>Asset</t>
  </si>
  <si>
    <t>Hist</t>
  </si>
  <si>
    <t>Acq</t>
  </si>
  <si>
    <t>Current</t>
  </si>
  <si>
    <t>Life</t>
  </si>
  <si>
    <t>Residual</t>
  </si>
  <si>
    <t>Depreciable</t>
  </si>
  <si>
    <t>Yearly</t>
  </si>
  <si>
    <t>Number</t>
  </si>
  <si>
    <t>Description</t>
  </si>
  <si>
    <t>Cost</t>
  </si>
  <si>
    <t>Date</t>
  </si>
  <si>
    <t>Expectancy</t>
  </si>
  <si>
    <t>Value 10%</t>
  </si>
  <si>
    <t>Value</t>
  </si>
  <si>
    <t>Depreciation</t>
  </si>
  <si>
    <t>HIDALGO COUNTY, TEXAS</t>
  </si>
  <si>
    <t>PURCHASING DEPARTMENT - FIXED ASSETS DIVISION</t>
  </si>
  <si>
    <t>DEPRECIATION FORM</t>
  </si>
  <si>
    <t>Curr</t>
  </si>
  <si>
    <t>Usage (yrs)</t>
  </si>
  <si>
    <t xml:space="preserve">Acq. </t>
  </si>
  <si>
    <t>Year</t>
  </si>
  <si>
    <t>ADVOCATE V-4 CH CRT REC PTTG</t>
  </si>
  <si>
    <t>30 E CPU-30 LINE</t>
  </si>
  <si>
    <t>120 BLF/DSS CPU</t>
  </si>
  <si>
    <t>EXPECTATIONS TABLE W/RT AND LT RETURN</t>
  </si>
  <si>
    <t>Prepared By: Dago Rios</t>
  </si>
  <si>
    <t>Requested By: N/A</t>
  </si>
  <si>
    <t xml:space="preserve">WATSON -7 - UNIT         </t>
  </si>
  <si>
    <t>OKIDATA 393 PLUS</t>
  </si>
  <si>
    <t>REFER TO LIST</t>
  </si>
  <si>
    <t>MICROFILE MACHINE</t>
  </si>
  <si>
    <t xml:space="preserve">INTEL PENT III-52X 500MHZ </t>
  </si>
  <si>
    <t>CISCO 2610 ROUTER</t>
  </si>
  <si>
    <t>DELL 8100 PENTIUM III 1.13GHZ</t>
  </si>
  <si>
    <t>DEMENSION 4500 INTEL PENT 4</t>
  </si>
  <si>
    <t>2 TIER CART</t>
  </si>
  <si>
    <t>MINUTES MINDER WORKSTATION</t>
  </si>
  <si>
    <t>DIMENSION 8300 INTEL 3.2GHZ W/17" FPD</t>
  </si>
  <si>
    <t>DELL PWEREDGE 700, 3.4GHZ CACHE COMP S</t>
  </si>
  <si>
    <t>BARCODE TRACKING LICENSE FOR CC</t>
  </si>
  <si>
    <t>DELL PENTIUM IV W/2.8GHZ, 19" LCD FLAT P</t>
  </si>
  <si>
    <t>HP LASERJET 4200N PRINTER</t>
  </si>
  <si>
    <t>EXCEL MERIDIAN DATANAS</t>
  </si>
  <si>
    <t>PVC RECTANGULAR WORKSURFACE W/FABRIC</t>
  </si>
  <si>
    <t>Date:8/27/2013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</si>
</sst>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5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Border="1" applyAlignment="1"/>
    <xf numFmtId="0" fontId="19" fillId="24" borderId="16" xfId="37" applyFont="1" applyFill="1" applyBorder="1" applyAlignment="1">
      <alignment horizontal="center" vertical="center"/>
    </xf>
    <xf numFmtId="0" fontId="20" fillId="24" borderId="16" xfId="37" applyFont="1" applyFill="1" applyBorder="1" applyAlignment="1">
      <alignment vertical="center"/>
    </xf>
    <xf numFmtId="0" fontId="20" fillId="24" borderId="14" xfId="37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25" borderId="0" xfId="0" applyFill="1" applyBorder="1"/>
    <xf numFmtId="0" fontId="0" fillId="26" borderId="0" xfId="0" applyFill="1" applyBorder="1"/>
    <xf numFmtId="0" fontId="22" fillId="0" borderId="0" xfId="0" applyFont="1" applyAlignment="1"/>
    <xf numFmtId="0" fontId="22" fillId="0" borderId="0" xfId="0" applyFont="1"/>
    <xf numFmtId="0" fontId="22" fillId="0" borderId="0" xfId="0" applyFont="1" applyAlignment="1">
      <alignment horizontal="center"/>
    </xf>
    <xf numFmtId="0" fontId="19" fillId="24" borderId="22" xfId="37" applyFont="1" applyFill="1" applyBorder="1" applyAlignment="1">
      <alignment horizontal="center" vertical="center"/>
    </xf>
    <xf numFmtId="0" fontId="19" fillId="24" borderId="23" xfId="37" applyFont="1" applyFill="1" applyBorder="1" applyAlignment="1">
      <alignment horizontal="center" vertical="center"/>
    </xf>
    <xf numFmtId="0" fontId="0" fillId="24" borderId="0" xfId="0" applyFill="1" applyBorder="1"/>
    <xf numFmtId="0" fontId="0" fillId="24" borderId="0" xfId="0" applyFill="1" applyBorder="1" applyAlignment="1">
      <alignment horizontal="center"/>
    </xf>
    <xf numFmtId="0" fontId="0" fillId="24" borderId="25" xfId="0" applyFill="1" applyBorder="1"/>
    <xf numFmtId="0" fontId="19" fillId="24" borderId="24" xfId="37" applyFont="1" applyFill="1" applyBorder="1" applyAlignment="1">
      <alignment horizontal="center" vertical="center"/>
    </xf>
    <xf numFmtId="0" fontId="20" fillId="24" borderId="11" xfId="37" applyFont="1" applyFill="1" applyBorder="1" applyAlignment="1">
      <alignment vertical="center"/>
    </xf>
    <xf numFmtId="0" fontId="19" fillId="24" borderId="11" xfId="37" applyFont="1" applyFill="1" applyBorder="1" applyAlignment="1">
      <alignment horizontal="center" vertical="center"/>
    </xf>
    <xf numFmtId="0" fontId="19" fillId="24" borderId="14" xfId="37" applyFont="1" applyFill="1" applyBorder="1" applyAlignment="1">
      <alignment horizontal="center" vertical="center"/>
    </xf>
    <xf numFmtId="38" fontId="23" fillId="0" borderId="11" xfId="0" applyNumberFormat="1" applyFont="1" applyFill="1" applyBorder="1"/>
    <xf numFmtId="164" fontId="23" fillId="0" borderId="11" xfId="0" applyNumberFormat="1" applyFont="1" applyBorder="1"/>
    <xf numFmtId="164" fontId="23" fillId="0" borderId="12" xfId="0" applyNumberFormat="1" applyFont="1" applyBorder="1"/>
    <xf numFmtId="38" fontId="23" fillId="0" borderId="16" xfId="0" applyNumberFormat="1" applyFont="1" applyFill="1" applyBorder="1"/>
    <xf numFmtId="164" fontId="23" fillId="0" borderId="16" xfId="0" applyNumberFormat="1" applyFont="1" applyBorder="1"/>
    <xf numFmtId="164" fontId="23" fillId="0" borderId="17" xfId="0" applyNumberFormat="1" applyFont="1" applyBorder="1"/>
    <xf numFmtId="38" fontId="23" fillId="0" borderId="14" xfId="0" applyNumberFormat="1" applyFont="1" applyFill="1" applyBorder="1"/>
    <xf numFmtId="164" fontId="23" fillId="0" borderId="14" xfId="0" applyNumberFormat="1" applyFont="1" applyBorder="1"/>
    <xf numFmtId="164" fontId="23" fillId="0" borderId="15" xfId="0" applyNumberFormat="1" applyFont="1" applyBorder="1"/>
    <xf numFmtId="0" fontId="24" fillId="0" borderId="11" xfId="0" applyFont="1" applyFill="1" applyBorder="1"/>
    <xf numFmtId="0" fontId="24" fillId="0" borderId="11" xfId="0" applyFont="1" applyBorder="1"/>
    <xf numFmtId="0" fontId="24" fillId="0" borderId="12" xfId="0" applyFont="1" applyBorder="1"/>
    <xf numFmtId="0" fontId="24" fillId="0" borderId="14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24" fillId="24" borderId="10" xfId="0" applyFont="1" applyFill="1" applyBorder="1"/>
    <xf numFmtId="0" fontId="24" fillId="24" borderId="20" xfId="0" applyFont="1" applyFill="1" applyBorder="1"/>
    <xf numFmtId="0" fontId="24" fillId="24" borderId="11" xfId="0" applyFont="1" applyFill="1" applyBorder="1"/>
    <xf numFmtId="0" fontId="24" fillId="24" borderId="11" xfId="0" applyFont="1" applyFill="1" applyBorder="1" applyAlignment="1">
      <alignment horizontal="center"/>
    </xf>
    <xf numFmtId="0" fontId="24" fillId="24" borderId="13" xfId="0" applyFont="1" applyFill="1" applyBorder="1"/>
    <xf numFmtId="0" fontId="24" fillId="24" borderId="21" xfId="0" applyFont="1" applyFill="1" applyBorder="1"/>
    <xf numFmtId="0" fontId="24" fillId="24" borderId="14" xfId="0" applyFont="1" applyFill="1" applyBorder="1"/>
    <xf numFmtId="0" fontId="24" fillId="24" borderId="14" xfId="0" applyFont="1" applyFill="1" applyBorder="1" applyAlignment="1">
      <alignment horizontal="center"/>
    </xf>
    <xf numFmtId="0" fontId="23" fillId="0" borderId="0" xfId="0" applyFont="1" applyAlignment="1"/>
    <xf numFmtId="164" fontId="19" fillId="24" borderId="11" xfId="37" applyNumberFormat="1" applyFont="1" applyFill="1" applyBorder="1" applyAlignment="1">
      <alignment horizontal="center" vertical="center"/>
    </xf>
    <xf numFmtId="164" fontId="19" fillId="24" borderId="16" xfId="37" applyNumberFormat="1" applyFont="1" applyFill="1" applyBorder="1" applyAlignment="1">
      <alignment horizontal="center" vertical="center"/>
    </xf>
    <xf numFmtId="164" fontId="19" fillId="24" borderId="14" xfId="37" applyNumberFormat="1" applyFont="1" applyFill="1" applyBorder="1" applyAlignment="1">
      <alignment horizontal="center" vertical="center"/>
    </xf>
    <xf numFmtId="14" fontId="19" fillId="24" borderId="11" xfId="37" applyNumberFormat="1" applyFont="1" applyFill="1" applyBorder="1" applyAlignment="1">
      <alignment horizontal="center" vertical="center"/>
    </xf>
    <xf numFmtId="14" fontId="19" fillId="24" borderId="16" xfId="37" applyNumberFormat="1" applyFont="1" applyFill="1" applyBorder="1" applyAlignment="1">
      <alignment horizontal="center" vertical="center"/>
    </xf>
    <xf numFmtId="14" fontId="19" fillId="24" borderId="14" xfId="37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left"/>
    </xf>
    <xf numFmtId="0" fontId="23" fillId="0" borderId="18" xfId="0" applyFont="1" applyBorder="1" applyAlignment="1">
      <alignment horizontal="left"/>
    </xf>
    <xf numFmtId="0" fontId="23" fillId="0" borderId="19" xfId="0" applyFont="1" applyBorder="1" applyAlignment="1">
      <alignment horizontal="left"/>
    </xf>
    <xf numFmtId="0" fontId="22" fillId="0" borderId="0" xfId="0" applyFont="1" applyAlignment="1">
      <alignment horizontal="lef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1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selection activeCell="O28" sqref="O28"/>
    </sheetView>
  </sheetViews>
  <sheetFormatPr defaultRowHeight="12.75"/>
  <cols>
    <col min="2" max="2" width="42.28515625" bestFit="1" customWidth="1"/>
    <col min="3" max="4" width="10.140625" bestFit="1" customWidth="1"/>
    <col min="5" max="5" width="9.140625" style="5"/>
    <col min="7" max="8" width="11.7109375" bestFit="1" customWidth="1"/>
    <col min="9" max="9" width="11.28515625" bestFit="1" customWidth="1"/>
    <col min="10" max="10" width="12.28515625" bestFit="1" customWidth="1"/>
    <col min="11" max="12" width="13.140625" bestFit="1" customWidth="1"/>
    <col min="13" max="13" width="8.42578125" bestFit="1" customWidth="1"/>
  </cols>
  <sheetData>
    <row r="1" spans="1:13"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5.75" thickBot="1">
      <c r="A2" s="51" t="s">
        <v>16</v>
      </c>
      <c r="B2" s="51"/>
      <c r="C2" s="51"/>
      <c r="D2" s="8"/>
      <c r="E2" s="8"/>
      <c r="F2" s="9"/>
      <c r="G2" s="9"/>
      <c r="H2" s="9"/>
      <c r="I2" s="9"/>
      <c r="J2" s="52" t="s">
        <v>27</v>
      </c>
      <c r="K2" s="52"/>
      <c r="L2" s="52"/>
    </row>
    <row r="3" spans="1:13" ht="15.75" thickBot="1">
      <c r="A3" s="51" t="s">
        <v>17</v>
      </c>
      <c r="B3" s="51"/>
      <c r="C3" s="51"/>
      <c r="D3" s="54"/>
      <c r="E3" s="54"/>
      <c r="F3" s="54"/>
      <c r="G3" s="8"/>
      <c r="H3" s="8"/>
      <c r="I3" s="9"/>
      <c r="J3" s="53" t="s">
        <v>28</v>
      </c>
      <c r="K3" s="53"/>
      <c r="L3" s="53"/>
      <c r="M3" s="1"/>
    </row>
    <row r="4" spans="1:13" ht="15.75" thickBot="1">
      <c r="A4" s="51" t="s">
        <v>18</v>
      </c>
      <c r="B4" s="51"/>
      <c r="C4" s="43"/>
      <c r="D4" s="8"/>
      <c r="E4" s="10"/>
      <c r="F4" s="9"/>
      <c r="G4" s="9"/>
      <c r="H4" s="9"/>
      <c r="I4" s="9"/>
      <c r="J4" s="53" t="s">
        <v>46</v>
      </c>
      <c r="K4" s="53"/>
      <c r="L4" s="53"/>
    </row>
    <row r="5" spans="1:13" ht="13.5" thickBot="1"/>
    <row r="6" spans="1:13" ht="14.25">
      <c r="A6" s="35" t="s">
        <v>0</v>
      </c>
      <c r="B6" s="36"/>
      <c r="C6" s="35" t="s">
        <v>1</v>
      </c>
      <c r="D6" s="37" t="s">
        <v>2</v>
      </c>
      <c r="E6" s="38" t="s">
        <v>21</v>
      </c>
      <c r="F6" s="37" t="s">
        <v>3</v>
      </c>
      <c r="G6" s="37" t="s">
        <v>4</v>
      </c>
      <c r="H6" s="29" t="s">
        <v>19</v>
      </c>
      <c r="I6" s="30" t="s">
        <v>5</v>
      </c>
      <c r="J6" s="30" t="s">
        <v>6</v>
      </c>
      <c r="K6" s="30" t="s">
        <v>7</v>
      </c>
      <c r="L6" s="30" t="s">
        <v>3</v>
      </c>
      <c r="M6" s="31" t="s">
        <v>3</v>
      </c>
    </row>
    <row r="7" spans="1:13" ht="15" thickBot="1">
      <c r="A7" s="39" t="s">
        <v>8</v>
      </c>
      <c r="B7" s="40" t="s">
        <v>9</v>
      </c>
      <c r="C7" s="39" t="s">
        <v>10</v>
      </c>
      <c r="D7" s="41" t="s">
        <v>11</v>
      </c>
      <c r="E7" s="42" t="s">
        <v>22</v>
      </c>
      <c r="F7" s="41" t="s">
        <v>22</v>
      </c>
      <c r="G7" s="41" t="s">
        <v>12</v>
      </c>
      <c r="H7" s="32" t="s">
        <v>20</v>
      </c>
      <c r="I7" s="33" t="s">
        <v>13</v>
      </c>
      <c r="J7" s="33" t="s">
        <v>14</v>
      </c>
      <c r="K7" s="33" t="s">
        <v>15</v>
      </c>
      <c r="L7" s="33" t="s">
        <v>15</v>
      </c>
      <c r="M7" s="34" t="s">
        <v>14</v>
      </c>
    </row>
    <row r="8" spans="1:13" ht="13.5" thickBot="1">
      <c r="A8" s="15"/>
      <c r="B8" s="13"/>
      <c r="C8" s="13"/>
      <c r="D8" s="13"/>
      <c r="E8" s="14"/>
      <c r="F8" s="13"/>
      <c r="G8" s="13"/>
      <c r="H8" s="7"/>
      <c r="I8" s="6"/>
      <c r="J8" s="6"/>
      <c r="K8" s="6"/>
      <c r="L8" s="6"/>
      <c r="M8" s="6"/>
    </row>
    <row r="9" spans="1:13" ht="15">
      <c r="A9" s="16">
        <v>18776</v>
      </c>
      <c r="B9" s="17" t="s">
        <v>29</v>
      </c>
      <c r="C9" s="44">
        <v>1625.82</v>
      </c>
      <c r="D9" s="47">
        <v>27526</v>
      </c>
      <c r="E9" s="18">
        <v>1975</v>
      </c>
      <c r="F9" s="18">
        <v>2013</v>
      </c>
      <c r="G9" s="18">
        <v>7</v>
      </c>
      <c r="H9" s="20">
        <f>F9-E9</f>
        <v>38</v>
      </c>
      <c r="I9" s="21">
        <f>C9*10%</f>
        <v>162.58199999999999</v>
      </c>
      <c r="J9" s="21">
        <f>C9-I9</f>
        <v>1463.2379999999998</v>
      </c>
      <c r="K9" s="21">
        <f>J9/G9</f>
        <v>209.03399999999996</v>
      </c>
      <c r="L9" s="21">
        <f>K9*H9</f>
        <v>7943.2919999999986</v>
      </c>
      <c r="M9" s="22">
        <f>IF(C9-L9&lt;0,0*(C9-L9))</f>
        <v>0</v>
      </c>
    </row>
    <row r="10" spans="1:13" ht="15">
      <c r="A10" s="11">
        <v>22525</v>
      </c>
      <c r="B10" s="3" t="s">
        <v>30</v>
      </c>
      <c r="C10" s="45">
        <v>1375</v>
      </c>
      <c r="D10" s="48">
        <v>33169</v>
      </c>
      <c r="E10" s="2">
        <v>1990</v>
      </c>
      <c r="F10" s="2">
        <v>2013</v>
      </c>
      <c r="G10" s="2">
        <v>7</v>
      </c>
      <c r="H10" s="23">
        <f t="shared" ref="H10:H33" si="0">F10-E10</f>
        <v>23</v>
      </c>
      <c r="I10" s="24">
        <f t="shared" ref="I10:I33" si="1">C10*10%</f>
        <v>137.5</v>
      </c>
      <c r="J10" s="24">
        <f t="shared" ref="J10:J33" si="2">C10-I10</f>
        <v>1237.5</v>
      </c>
      <c r="K10" s="24">
        <f t="shared" ref="K10:K17" si="3">J10/G10</f>
        <v>176.78571428571428</v>
      </c>
      <c r="L10" s="24">
        <f t="shared" ref="L10:L17" si="4">K10*H10</f>
        <v>4066.0714285714284</v>
      </c>
      <c r="M10" s="25">
        <f t="shared" ref="M10:M17" si="5">IF(C10-L10&lt;0,0*(C10-L10))</f>
        <v>0</v>
      </c>
    </row>
    <row r="11" spans="1:13" ht="15">
      <c r="A11" s="11">
        <v>26488</v>
      </c>
      <c r="B11" s="3" t="s">
        <v>31</v>
      </c>
      <c r="C11" s="45">
        <v>15913.32</v>
      </c>
      <c r="D11" s="48">
        <v>34240</v>
      </c>
      <c r="E11" s="2">
        <v>1993</v>
      </c>
      <c r="F11" s="2">
        <v>2013</v>
      </c>
      <c r="G11" s="2">
        <v>6</v>
      </c>
      <c r="H11" s="23">
        <f t="shared" si="0"/>
        <v>20</v>
      </c>
      <c r="I11" s="24">
        <f t="shared" si="1"/>
        <v>1591.3320000000001</v>
      </c>
      <c r="J11" s="24">
        <f t="shared" si="2"/>
        <v>14321.987999999999</v>
      </c>
      <c r="K11" s="24">
        <f t="shared" si="3"/>
        <v>2386.998</v>
      </c>
      <c r="L11" s="24">
        <f t="shared" si="4"/>
        <v>47739.96</v>
      </c>
      <c r="M11" s="25">
        <f t="shared" si="5"/>
        <v>0</v>
      </c>
    </row>
    <row r="12" spans="1:13" ht="15">
      <c r="A12" s="11">
        <v>28601</v>
      </c>
      <c r="B12" s="3" t="s">
        <v>32</v>
      </c>
      <c r="C12" s="45">
        <v>5100</v>
      </c>
      <c r="D12" s="48">
        <v>34723</v>
      </c>
      <c r="E12" s="2">
        <v>1995</v>
      </c>
      <c r="F12" s="2">
        <v>2013</v>
      </c>
      <c r="G12" s="2">
        <v>7</v>
      </c>
      <c r="H12" s="23">
        <f t="shared" si="0"/>
        <v>18</v>
      </c>
      <c r="I12" s="24">
        <f t="shared" si="1"/>
        <v>510</v>
      </c>
      <c r="J12" s="24">
        <f t="shared" si="2"/>
        <v>4590</v>
      </c>
      <c r="K12" s="24">
        <f t="shared" si="3"/>
        <v>655.71428571428567</v>
      </c>
      <c r="L12" s="24">
        <f t="shared" si="4"/>
        <v>11802.857142857141</v>
      </c>
      <c r="M12" s="25">
        <f t="shared" si="5"/>
        <v>0</v>
      </c>
    </row>
    <row r="13" spans="1:13" ht="15">
      <c r="A13" s="11">
        <v>34167</v>
      </c>
      <c r="B13" s="3" t="s">
        <v>23</v>
      </c>
      <c r="C13" s="45">
        <v>2639.33</v>
      </c>
      <c r="D13" s="48">
        <v>36522</v>
      </c>
      <c r="E13" s="2">
        <v>1999</v>
      </c>
      <c r="F13" s="2">
        <v>2013</v>
      </c>
      <c r="G13" s="2">
        <v>7</v>
      </c>
      <c r="H13" s="23">
        <f t="shared" si="0"/>
        <v>14</v>
      </c>
      <c r="I13" s="24">
        <f t="shared" si="1"/>
        <v>263.93299999999999</v>
      </c>
      <c r="J13" s="24">
        <f t="shared" si="2"/>
        <v>2375.3969999999999</v>
      </c>
      <c r="K13" s="24">
        <f t="shared" si="3"/>
        <v>339.34242857142857</v>
      </c>
      <c r="L13" s="24">
        <f t="shared" si="4"/>
        <v>4750.7939999999999</v>
      </c>
      <c r="M13" s="25">
        <f t="shared" si="5"/>
        <v>0</v>
      </c>
    </row>
    <row r="14" spans="1:13" ht="15">
      <c r="A14" s="11">
        <v>34392</v>
      </c>
      <c r="B14" s="3" t="s">
        <v>33</v>
      </c>
      <c r="C14" s="45">
        <v>1239</v>
      </c>
      <c r="D14" s="48">
        <v>36570</v>
      </c>
      <c r="E14" s="2">
        <v>2000</v>
      </c>
      <c r="F14" s="2">
        <v>2013</v>
      </c>
      <c r="G14" s="2">
        <v>6</v>
      </c>
      <c r="H14" s="23">
        <f t="shared" si="0"/>
        <v>13</v>
      </c>
      <c r="I14" s="24">
        <f t="shared" si="1"/>
        <v>123.9</v>
      </c>
      <c r="J14" s="24">
        <f t="shared" si="2"/>
        <v>1115.0999999999999</v>
      </c>
      <c r="K14" s="24">
        <f t="shared" si="3"/>
        <v>185.85</v>
      </c>
      <c r="L14" s="24">
        <f t="shared" si="4"/>
        <v>2416.0499999999997</v>
      </c>
      <c r="M14" s="25">
        <f t="shared" si="5"/>
        <v>0</v>
      </c>
    </row>
    <row r="15" spans="1:13" ht="15">
      <c r="A15" s="11">
        <v>35719</v>
      </c>
      <c r="B15" s="3" t="s">
        <v>24</v>
      </c>
      <c r="C15" s="45">
        <v>3196.35</v>
      </c>
      <c r="D15" s="48">
        <v>36921</v>
      </c>
      <c r="E15" s="2">
        <v>2001</v>
      </c>
      <c r="F15" s="2">
        <v>2013</v>
      </c>
      <c r="G15" s="2">
        <v>6</v>
      </c>
      <c r="H15" s="23">
        <f t="shared" si="0"/>
        <v>12</v>
      </c>
      <c r="I15" s="24">
        <f t="shared" si="1"/>
        <v>319.63499999999999</v>
      </c>
      <c r="J15" s="24">
        <f t="shared" si="2"/>
        <v>2876.7150000000001</v>
      </c>
      <c r="K15" s="24">
        <f t="shared" si="3"/>
        <v>479.45250000000004</v>
      </c>
      <c r="L15" s="24">
        <f t="shared" si="4"/>
        <v>5753.43</v>
      </c>
      <c r="M15" s="25">
        <f t="shared" si="5"/>
        <v>0</v>
      </c>
    </row>
    <row r="16" spans="1:13" ht="15">
      <c r="A16" s="11">
        <v>35720</v>
      </c>
      <c r="B16" s="3" t="s">
        <v>25</v>
      </c>
      <c r="C16" s="45">
        <v>3790.35</v>
      </c>
      <c r="D16" s="48">
        <v>36921</v>
      </c>
      <c r="E16" s="2">
        <v>2001</v>
      </c>
      <c r="F16" s="2">
        <v>2013</v>
      </c>
      <c r="G16" s="2">
        <v>6</v>
      </c>
      <c r="H16" s="23">
        <f t="shared" si="0"/>
        <v>12</v>
      </c>
      <c r="I16" s="24">
        <f t="shared" si="1"/>
        <v>379.03500000000003</v>
      </c>
      <c r="J16" s="24">
        <f t="shared" si="2"/>
        <v>3411.3150000000001</v>
      </c>
      <c r="K16" s="24">
        <f t="shared" si="3"/>
        <v>568.55250000000001</v>
      </c>
      <c r="L16" s="24">
        <f t="shared" si="4"/>
        <v>6822.63</v>
      </c>
      <c r="M16" s="25">
        <f t="shared" si="5"/>
        <v>0</v>
      </c>
    </row>
    <row r="17" spans="1:13" ht="15">
      <c r="A17" s="11">
        <v>37150</v>
      </c>
      <c r="B17" s="3" t="s">
        <v>34</v>
      </c>
      <c r="C17" s="45">
        <v>1475</v>
      </c>
      <c r="D17" s="48">
        <v>37180</v>
      </c>
      <c r="E17" s="2">
        <v>2001</v>
      </c>
      <c r="F17" s="2">
        <v>2013</v>
      </c>
      <c r="G17" s="2">
        <v>6</v>
      </c>
      <c r="H17" s="23">
        <f t="shared" si="0"/>
        <v>12</v>
      </c>
      <c r="I17" s="24">
        <f t="shared" si="1"/>
        <v>147.5</v>
      </c>
      <c r="J17" s="24">
        <f t="shared" si="2"/>
        <v>1327.5</v>
      </c>
      <c r="K17" s="24">
        <f t="shared" si="3"/>
        <v>221.25</v>
      </c>
      <c r="L17" s="24">
        <f t="shared" si="4"/>
        <v>2655</v>
      </c>
      <c r="M17" s="25">
        <f t="shared" si="5"/>
        <v>0</v>
      </c>
    </row>
    <row r="18" spans="1:13" ht="15">
      <c r="A18" s="11">
        <v>37902</v>
      </c>
      <c r="B18" s="3" t="s">
        <v>35</v>
      </c>
      <c r="C18" s="45">
        <v>2740</v>
      </c>
      <c r="D18" s="48">
        <v>37341</v>
      </c>
      <c r="E18" s="2">
        <v>2002</v>
      </c>
      <c r="F18" s="2">
        <v>2013</v>
      </c>
      <c r="G18" s="2">
        <v>6</v>
      </c>
      <c r="H18" s="23">
        <f t="shared" si="0"/>
        <v>11</v>
      </c>
      <c r="I18" s="24">
        <f t="shared" si="1"/>
        <v>274</v>
      </c>
      <c r="J18" s="24">
        <f t="shared" si="2"/>
        <v>2466</v>
      </c>
      <c r="K18" s="24">
        <f t="shared" ref="K18:K33" si="6">J18/G18</f>
        <v>411</v>
      </c>
      <c r="L18" s="24">
        <f t="shared" ref="L18:L33" si="7">K18*H18</f>
        <v>4521</v>
      </c>
      <c r="M18" s="25">
        <f t="shared" ref="M18:M33" si="8">IF(C18-L18&lt;0,0*(C18-L18))</f>
        <v>0</v>
      </c>
    </row>
    <row r="19" spans="1:13" ht="15">
      <c r="A19" s="11">
        <v>38376</v>
      </c>
      <c r="B19" s="3" t="s">
        <v>36</v>
      </c>
      <c r="C19" s="45">
        <v>1701</v>
      </c>
      <c r="D19" s="48">
        <v>37498</v>
      </c>
      <c r="E19" s="2">
        <v>2002</v>
      </c>
      <c r="F19" s="2">
        <v>2013</v>
      </c>
      <c r="G19" s="2">
        <v>6</v>
      </c>
      <c r="H19" s="23">
        <f t="shared" si="0"/>
        <v>11</v>
      </c>
      <c r="I19" s="24">
        <f t="shared" si="1"/>
        <v>170.10000000000002</v>
      </c>
      <c r="J19" s="24">
        <f t="shared" si="2"/>
        <v>1530.9</v>
      </c>
      <c r="K19" s="24">
        <f t="shared" si="6"/>
        <v>255.15</v>
      </c>
      <c r="L19" s="24">
        <f t="shared" si="7"/>
        <v>2806.65</v>
      </c>
      <c r="M19" s="25">
        <f t="shared" si="8"/>
        <v>0</v>
      </c>
    </row>
    <row r="20" spans="1:13" ht="15">
      <c r="A20" s="11">
        <v>39249</v>
      </c>
      <c r="B20" s="3" t="s">
        <v>37</v>
      </c>
      <c r="C20" s="45">
        <v>264</v>
      </c>
      <c r="D20" s="48">
        <v>37607</v>
      </c>
      <c r="E20" s="2">
        <v>2002</v>
      </c>
      <c r="F20" s="2">
        <v>2013</v>
      </c>
      <c r="G20" s="2">
        <v>7</v>
      </c>
      <c r="H20" s="23">
        <f t="shared" si="0"/>
        <v>11</v>
      </c>
      <c r="I20" s="24">
        <f t="shared" si="1"/>
        <v>26.400000000000002</v>
      </c>
      <c r="J20" s="24">
        <f t="shared" si="2"/>
        <v>237.6</v>
      </c>
      <c r="K20" s="24">
        <f t="shared" si="6"/>
        <v>33.942857142857143</v>
      </c>
      <c r="L20" s="24">
        <f t="shared" si="7"/>
        <v>373.37142857142857</v>
      </c>
      <c r="M20" s="25">
        <f t="shared" si="8"/>
        <v>0</v>
      </c>
    </row>
    <row r="21" spans="1:13" ht="15">
      <c r="A21" s="11">
        <v>40992</v>
      </c>
      <c r="B21" s="3" t="s">
        <v>26</v>
      </c>
      <c r="C21" s="45">
        <v>1258.17</v>
      </c>
      <c r="D21" s="48">
        <v>37833</v>
      </c>
      <c r="E21" s="2">
        <v>2003</v>
      </c>
      <c r="F21" s="2">
        <v>2013</v>
      </c>
      <c r="G21" s="2">
        <v>7</v>
      </c>
      <c r="H21" s="23">
        <f t="shared" si="0"/>
        <v>10</v>
      </c>
      <c r="I21" s="24">
        <f t="shared" si="1"/>
        <v>125.81700000000001</v>
      </c>
      <c r="J21" s="24">
        <f t="shared" si="2"/>
        <v>1132.3530000000001</v>
      </c>
      <c r="K21" s="24">
        <f t="shared" si="6"/>
        <v>161.76471428571429</v>
      </c>
      <c r="L21" s="24">
        <f t="shared" si="7"/>
        <v>1617.6471428571429</v>
      </c>
      <c r="M21" s="25">
        <f t="shared" si="8"/>
        <v>0</v>
      </c>
    </row>
    <row r="22" spans="1:13" ht="15">
      <c r="A22" s="11">
        <v>41026</v>
      </c>
      <c r="B22" s="3" t="s">
        <v>38</v>
      </c>
      <c r="C22" s="45">
        <v>2495</v>
      </c>
      <c r="D22" s="48">
        <v>37824</v>
      </c>
      <c r="E22" s="2">
        <v>2003</v>
      </c>
      <c r="F22" s="2">
        <v>2013</v>
      </c>
      <c r="G22" s="2">
        <v>6</v>
      </c>
      <c r="H22" s="23">
        <f t="shared" si="0"/>
        <v>10</v>
      </c>
      <c r="I22" s="24">
        <f t="shared" si="1"/>
        <v>249.5</v>
      </c>
      <c r="J22" s="24">
        <f t="shared" si="2"/>
        <v>2245.5</v>
      </c>
      <c r="K22" s="24">
        <f t="shared" si="6"/>
        <v>374.25</v>
      </c>
      <c r="L22" s="24">
        <f t="shared" si="7"/>
        <v>3742.5</v>
      </c>
      <c r="M22" s="25">
        <f t="shared" si="8"/>
        <v>0</v>
      </c>
    </row>
    <row r="23" spans="1:13" ht="15">
      <c r="A23" s="11">
        <v>41709</v>
      </c>
      <c r="B23" s="3" t="s">
        <v>39</v>
      </c>
      <c r="C23" s="45">
        <v>2366.17</v>
      </c>
      <c r="D23" s="48">
        <v>37978</v>
      </c>
      <c r="E23" s="2">
        <v>2003</v>
      </c>
      <c r="F23" s="2">
        <v>2013</v>
      </c>
      <c r="G23" s="2">
        <v>6</v>
      </c>
      <c r="H23" s="23">
        <f t="shared" si="0"/>
        <v>10</v>
      </c>
      <c r="I23" s="24">
        <f t="shared" si="1"/>
        <v>236.61700000000002</v>
      </c>
      <c r="J23" s="24">
        <f t="shared" si="2"/>
        <v>2129.5529999999999</v>
      </c>
      <c r="K23" s="24">
        <f t="shared" si="6"/>
        <v>354.9255</v>
      </c>
      <c r="L23" s="24">
        <f t="shared" si="7"/>
        <v>3549.2550000000001</v>
      </c>
      <c r="M23" s="25">
        <f t="shared" si="8"/>
        <v>0</v>
      </c>
    </row>
    <row r="24" spans="1:13" ht="15">
      <c r="A24" s="11">
        <v>41710</v>
      </c>
      <c r="B24" s="3" t="s">
        <v>39</v>
      </c>
      <c r="C24" s="45">
        <v>2366.17</v>
      </c>
      <c r="D24" s="48">
        <v>37978</v>
      </c>
      <c r="E24" s="2">
        <v>2003</v>
      </c>
      <c r="F24" s="2">
        <v>2013</v>
      </c>
      <c r="G24" s="2">
        <v>6</v>
      </c>
      <c r="H24" s="23">
        <f t="shared" si="0"/>
        <v>10</v>
      </c>
      <c r="I24" s="24">
        <f t="shared" si="1"/>
        <v>236.61700000000002</v>
      </c>
      <c r="J24" s="24">
        <f t="shared" si="2"/>
        <v>2129.5529999999999</v>
      </c>
      <c r="K24" s="24">
        <f t="shared" si="6"/>
        <v>354.9255</v>
      </c>
      <c r="L24" s="24">
        <f t="shared" si="7"/>
        <v>3549.2550000000001</v>
      </c>
      <c r="M24" s="25">
        <f t="shared" si="8"/>
        <v>0</v>
      </c>
    </row>
    <row r="25" spans="1:13" ht="15">
      <c r="A25" s="11">
        <v>42826</v>
      </c>
      <c r="B25" s="3" t="s">
        <v>40</v>
      </c>
      <c r="C25" s="45">
        <v>4099.1000000000004</v>
      </c>
      <c r="D25" s="48">
        <v>38272</v>
      </c>
      <c r="E25" s="2">
        <v>2004</v>
      </c>
      <c r="F25" s="2">
        <v>2013</v>
      </c>
      <c r="G25" s="2">
        <v>6</v>
      </c>
      <c r="H25" s="23">
        <f t="shared" si="0"/>
        <v>9</v>
      </c>
      <c r="I25" s="24">
        <f t="shared" si="1"/>
        <v>409.91000000000008</v>
      </c>
      <c r="J25" s="24">
        <f t="shared" si="2"/>
        <v>3689.1900000000005</v>
      </c>
      <c r="K25" s="24">
        <f t="shared" si="6"/>
        <v>614.86500000000012</v>
      </c>
      <c r="L25" s="24">
        <f t="shared" si="7"/>
        <v>5533.7850000000008</v>
      </c>
      <c r="M25" s="25">
        <f t="shared" si="8"/>
        <v>0</v>
      </c>
    </row>
    <row r="26" spans="1:13" ht="15">
      <c r="A26" s="11">
        <v>42829</v>
      </c>
      <c r="B26" s="3" t="s">
        <v>41</v>
      </c>
      <c r="C26" s="45">
        <v>5500</v>
      </c>
      <c r="D26" s="48">
        <v>38328</v>
      </c>
      <c r="E26" s="2">
        <v>2004</v>
      </c>
      <c r="F26" s="2">
        <v>2013</v>
      </c>
      <c r="G26" s="2">
        <v>6</v>
      </c>
      <c r="H26" s="23">
        <f t="shared" si="0"/>
        <v>9</v>
      </c>
      <c r="I26" s="24">
        <f t="shared" si="1"/>
        <v>550</v>
      </c>
      <c r="J26" s="24">
        <f t="shared" si="2"/>
        <v>4950</v>
      </c>
      <c r="K26" s="24">
        <f t="shared" si="6"/>
        <v>825</v>
      </c>
      <c r="L26" s="24">
        <f t="shared" si="7"/>
        <v>7425</v>
      </c>
      <c r="M26" s="25">
        <f t="shared" si="8"/>
        <v>0</v>
      </c>
    </row>
    <row r="27" spans="1:13" ht="15">
      <c r="A27" s="11">
        <v>43424</v>
      </c>
      <c r="B27" s="3" t="s">
        <v>42</v>
      </c>
      <c r="C27" s="45">
        <v>24677.62</v>
      </c>
      <c r="D27" s="48">
        <v>38442</v>
      </c>
      <c r="E27" s="2">
        <v>2005</v>
      </c>
      <c r="F27" s="2">
        <v>2013</v>
      </c>
      <c r="G27" s="2">
        <v>6</v>
      </c>
      <c r="H27" s="23">
        <f t="shared" si="0"/>
        <v>8</v>
      </c>
      <c r="I27" s="24">
        <f t="shared" si="1"/>
        <v>2467.7620000000002</v>
      </c>
      <c r="J27" s="24">
        <f t="shared" si="2"/>
        <v>22209.858</v>
      </c>
      <c r="K27" s="24">
        <f t="shared" si="6"/>
        <v>3701.643</v>
      </c>
      <c r="L27" s="24">
        <f t="shared" si="7"/>
        <v>29613.144</v>
      </c>
      <c r="M27" s="25">
        <f t="shared" si="8"/>
        <v>0</v>
      </c>
    </row>
    <row r="28" spans="1:13" ht="15">
      <c r="A28" s="11">
        <v>43429</v>
      </c>
      <c r="B28" s="3" t="s">
        <v>43</v>
      </c>
      <c r="C28" s="45">
        <v>1750.94</v>
      </c>
      <c r="D28" s="48">
        <v>38442</v>
      </c>
      <c r="E28" s="2">
        <v>2005</v>
      </c>
      <c r="F28" s="2">
        <v>2013</v>
      </c>
      <c r="G28" s="2">
        <v>7</v>
      </c>
      <c r="H28" s="23">
        <f t="shared" si="0"/>
        <v>8</v>
      </c>
      <c r="I28" s="24">
        <f t="shared" si="1"/>
        <v>175.09400000000002</v>
      </c>
      <c r="J28" s="24">
        <f t="shared" si="2"/>
        <v>1575.846</v>
      </c>
      <c r="K28" s="24">
        <f t="shared" si="6"/>
        <v>225.12085714285715</v>
      </c>
      <c r="L28" s="24">
        <f t="shared" si="7"/>
        <v>1800.9668571428572</v>
      </c>
      <c r="M28" s="25">
        <f t="shared" si="8"/>
        <v>0</v>
      </c>
    </row>
    <row r="29" spans="1:13" ht="15">
      <c r="A29" s="11">
        <v>43435</v>
      </c>
      <c r="B29" s="3" t="s">
        <v>42</v>
      </c>
      <c r="C29" s="45">
        <v>2537.5700000000002</v>
      </c>
      <c r="D29" s="48">
        <v>38442</v>
      </c>
      <c r="E29" s="2">
        <v>2005</v>
      </c>
      <c r="F29" s="2">
        <v>2013</v>
      </c>
      <c r="G29" s="2">
        <v>6</v>
      </c>
      <c r="H29" s="23">
        <f t="shared" si="0"/>
        <v>8</v>
      </c>
      <c r="I29" s="24">
        <f t="shared" si="1"/>
        <v>253.75700000000003</v>
      </c>
      <c r="J29" s="24">
        <f t="shared" si="2"/>
        <v>2283.8130000000001</v>
      </c>
      <c r="K29" s="24">
        <f t="shared" si="6"/>
        <v>380.63550000000004</v>
      </c>
      <c r="L29" s="24">
        <f t="shared" si="7"/>
        <v>3045.0840000000003</v>
      </c>
      <c r="M29" s="25">
        <f t="shared" si="8"/>
        <v>0</v>
      </c>
    </row>
    <row r="30" spans="1:13" ht="15">
      <c r="A30" s="11">
        <v>43438</v>
      </c>
      <c r="B30" s="3" t="s">
        <v>42</v>
      </c>
      <c r="C30" s="45">
        <v>2537.5700000000002</v>
      </c>
      <c r="D30" s="48">
        <v>38442</v>
      </c>
      <c r="E30" s="2">
        <v>2005</v>
      </c>
      <c r="F30" s="2">
        <v>2013</v>
      </c>
      <c r="G30" s="2">
        <v>6</v>
      </c>
      <c r="H30" s="23">
        <f t="shared" si="0"/>
        <v>8</v>
      </c>
      <c r="I30" s="24">
        <f t="shared" si="1"/>
        <v>253.75700000000003</v>
      </c>
      <c r="J30" s="24">
        <f t="shared" si="2"/>
        <v>2283.8130000000001</v>
      </c>
      <c r="K30" s="24">
        <f t="shared" si="6"/>
        <v>380.63550000000004</v>
      </c>
      <c r="L30" s="24">
        <f t="shared" si="7"/>
        <v>3045.0840000000003</v>
      </c>
      <c r="M30" s="25">
        <f t="shared" si="8"/>
        <v>0</v>
      </c>
    </row>
    <row r="31" spans="1:13" ht="15">
      <c r="A31" s="11">
        <v>43441</v>
      </c>
      <c r="B31" s="3" t="s">
        <v>42</v>
      </c>
      <c r="C31" s="45">
        <v>2537.5700000000002</v>
      </c>
      <c r="D31" s="48">
        <v>38442</v>
      </c>
      <c r="E31" s="2">
        <v>2005</v>
      </c>
      <c r="F31" s="2">
        <v>2013</v>
      </c>
      <c r="G31" s="2">
        <v>6</v>
      </c>
      <c r="H31" s="23">
        <f t="shared" si="0"/>
        <v>8</v>
      </c>
      <c r="I31" s="24">
        <f t="shared" si="1"/>
        <v>253.75700000000003</v>
      </c>
      <c r="J31" s="24">
        <f t="shared" si="2"/>
        <v>2283.8130000000001</v>
      </c>
      <c r="K31" s="24">
        <f t="shared" si="6"/>
        <v>380.63550000000004</v>
      </c>
      <c r="L31" s="24">
        <f t="shared" si="7"/>
        <v>3045.0840000000003</v>
      </c>
      <c r="M31" s="25">
        <f t="shared" si="8"/>
        <v>0</v>
      </c>
    </row>
    <row r="32" spans="1:13" ht="15">
      <c r="A32" s="11">
        <v>43445</v>
      </c>
      <c r="B32" s="3" t="s">
        <v>44</v>
      </c>
      <c r="C32" s="45">
        <v>17821.36</v>
      </c>
      <c r="D32" s="48">
        <v>38442</v>
      </c>
      <c r="E32" s="2">
        <v>2005</v>
      </c>
      <c r="F32" s="2">
        <v>2013</v>
      </c>
      <c r="G32" s="2">
        <v>6</v>
      </c>
      <c r="H32" s="23">
        <f t="shared" si="0"/>
        <v>8</v>
      </c>
      <c r="I32" s="24">
        <f t="shared" si="1"/>
        <v>1782.1360000000002</v>
      </c>
      <c r="J32" s="24">
        <f t="shared" si="2"/>
        <v>16039.224</v>
      </c>
      <c r="K32" s="24">
        <f t="shared" si="6"/>
        <v>2673.2040000000002</v>
      </c>
      <c r="L32" s="24">
        <f t="shared" si="7"/>
        <v>21385.632000000001</v>
      </c>
      <c r="M32" s="25">
        <f t="shared" si="8"/>
        <v>0</v>
      </c>
    </row>
    <row r="33" spans="1:13" ht="15.75" thickBot="1">
      <c r="A33" s="12">
        <v>43534</v>
      </c>
      <c r="B33" s="4" t="s">
        <v>45</v>
      </c>
      <c r="C33" s="46">
        <v>1382.18</v>
      </c>
      <c r="D33" s="49">
        <v>38554</v>
      </c>
      <c r="E33" s="19">
        <v>2005</v>
      </c>
      <c r="F33" s="19">
        <v>2013</v>
      </c>
      <c r="G33" s="19">
        <v>7</v>
      </c>
      <c r="H33" s="26">
        <f t="shared" si="0"/>
        <v>8</v>
      </c>
      <c r="I33" s="27">
        <f t="shared" si="1"/>
        <v>138.21800000000002</v>
      </c>
      <c r="J33" s="27">
        <f t="shared" si="2"/>
        <v>1243.962</v>
      </c>
      <c r="K33" s="27">
        <f t="shared" si="6"/>
        <v>177.70885714285714</v>
      </c>
      <c r="L33" s="27">
        <f t="shared" si="7"/>
        <v>1421.6708571428571</v>
      </c>
      <c r="M33" s="28">
        <f t="shared" si="8"/>
        <v>0</v>
      </c>
    </row>
  </sheetData>
  <mergeCells count="8">
    <mergeCell ref="C1:M1"/>
    <mergeCell ref="A2:C2"/>
    <mergeCell ref="A4:B4"/>
    <mergeCell ref="J2:L2"/>
    <mergeCell ref="J4:L4"/>
    <mergeCell ref="J3:L3"/>
    <mergeCell ref="A3:C3"/>
    <mergeCell ref="D3:F3"/>
  </mergeCells>
  <phoneticPr fontId="21" type="noConversion"/>
  <pageMargins left="0.75" right="0.75" top="1" bottom="1" header="0.5" footer="0.5"/>
  <pageSetup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</dc:creator>
  <cp:lastModifiedBy>dagoberto.rios</cp:lastModifiedBy>
  <cp:lastPrinted>2013-08-27T16:43:49Z</cp:lastPrinted>
  <dcterms:created xsi:type="dcterms:W3CDTF">2011-07-12T20:10:12Z</dcterms:created>
  <dcterms:modified xsi:type="dcterms:W3CDTF">2013-08-27T16:43:50Z</dcterms:modified>
</cp:coreProperties>
</file>