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4235" windowHeight="53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0" i="1" l="1"/>
  <c r="H10" i="1"/>
  <c r="H11" i="1"/>
  <c r="H12" i="1"/>
  <c r="H13" i="1"/>
  <c r="H14" i="1"/>
  <c r="H15" i="1"/>
  <c r="H16" i="1"/>
  <c r="H17" i="1"/>
  <c r="H9" i="1"/>
  <c r="I10" i="1"/>
  <c r="I11" i="1"/>
  <c r="J11" i="1" s="1"/>
  <c r="K11" i="1" s="1"/>
  <c r="L11" i="1" s="1"/>
  <c r="M11" i="1" s="1"/>
  <c r="I12" i="1"/>
  <c r="J12" i="1" s="1"/>
  <c r="K12" i="1" s="1"/>
  <c r="L12" i="1" s="1"/>
  <c r="M12" i="1" s="1"/>
  <c r="I13" i="1"/>
  <c r="J13" i="1" s="1"/>
  <c r="K13" i="1" s="1"/>
  <c r="L13" i="1" s="1"/>
  <c r="M13" i="1" s="1"/>
  <c r="I14" i="1"/>
  <c r="I15" i="1"/>
  <c r="J15" i="1"/>
  <c r="K15" i="1" s="1"/>
  <c r="L15" i="1" s="1"/>
  <c r="M15" i="1" s="1"/>
  <c r="I16" i="1"/>
  <c r="I17" i="1"/>
  <c r="J17" i="1" s="1"/>
  <c r="K17" i="1" s="1"/>
  <c r="L17" i="1" s="1"/>
  <c r="M17" i="1" s="1"/>
  <c r="J10" i="1"/>
  <c r="K10" i="1" s="1"/>
  <c r="L10" i="1" s="1"/>
  <c r="M10" i="1" s="1"/>
  <c r="J14" i="1"/>
  <c r="K14" i="1" s="1"/>
  <c r="L14" i="1" s="1"/>
  <c r="M14" i="1" s="1"/>
  <c r="J16" i="1"/>
  <c r="K16" i="1" s="1"/>
  <c r="L16" i="1" s="1"/>
  <c r="M16" i="1" s="1"/>
  <c r="I9" i="1"/>
  <c r="J9" i="1" s="1"/>
  <c r="K9" i="1" s="1"/>
  <c r="L9" i="1" s="1"/>
  <c r="L20" i="1" l="1"/>
  <c r="M9" i="1"/>
  <c r="M20" i="1" s="1"/>
  <c r="J20" i="1"/>
  <c r="I20" i="1"/>
  <c r="I22" i="1" s="1"/>
</calcChain>
</file>

<file path=xl/sharedStrings.xml><?xml version="1.0" encoding="utf-8"?>
<sst xmlns="http://schemas.openxmlformats.org/spreadsheetml/2006/main" count="42" uniqueCount="37">
  <si>
    <t>Asset</t>
  </si>
  <si>
    <t>Hist</t>
  </si>
  <si>
    <t>Acq</t>
  </si>
  <si>
    <t>Current</t>
  </si>
  <si>
    <t>Life</t>
  </si>
  <si>
    <t>Residual</t>
  </si>
  <si>
    <t>Depreciable</t>
  </si>
  <si>
    <t>Yearly</t>
  </si>
  <si>
    <t>Number</t>
  </si>
  <si>
    <t>Description</t>
  </si>
  <si>
    <t>Cost</t>
  </si>
  <si>
    <t>Date</t>
  </si>
  <si>
    <t>Expectancy</t>
  </si>
  <si>
    <t>Value 10%</t>
  </si>
  <si>
    <t>Value</t>
  </si>
  <si>
    <t>Depreciation</t>
  </si>
  <si>
    <t>HIDALGO COUNTY, TEXAS</t>
  </si>
  <si>
    <t>PURCHASING DEPARTMENT - FIXED ASSETS DIVISION</t>
  </si>
  <si>
    <t>DEPRECIATION FORM</t>
  </si>
  <si>
    <t>Curr</t>
  </si>
  <si>
    <t>Usage (yrs)</t>
  </si>
  <si>
    <t xml:space="preserve">Acq. </t>
  </si>
  <si>
    <t>Year</t>
  </si>
  <si>
    <t>input info</t>
  </si>
  <si>
    <t>COMPUTER EQ SOFTWARE -REFER TO LIST</t>
  </si>
  <si>
    <t>2'X4' SINGLE FACED ELECTRICAL SIGN</t>
  </si>
  <si>
    <t>HON WORKSTATION</t>
  </si>
  <si>
    <t>ACER PENTUIM II 233 MHZ</t>
  </si>
  <si>
    <t>PENTIUM 11-300 CELERON SYSTEM</t>
  </si>
  <si>
    <t>RV GENERATOR</t>
  </si>
  <si>
    <t>[CORE] CANON FINISHER F-1</t>
  </si>
  <si>
    <t>[CORE] CANON COPIER IR5000</t>
  </si>
  <si>
    <t>XEROX 5818TA</t>
  </si>
  <si>
    <t>Prepared By: DAGO RIOS</t>
  </si>
  <si>
    <t>Requested By: NORMA LONGORIA</t>
  </si>
  <si>
    <t>Date: 8/29/2013</t>
  </si>
  <si>
    <t>Historical Cost - Residual Value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</si>
</sst>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5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/>
    <xf numFmtId="0" fontId="19" fillId="24" borderId="10" xfId="0" applyFont="1" applyFill="1" applyBorder="1" applyAlignment="1">
      <alignment horizontal="center"/>
    </xf>
    <xf numFmtId="0" fontId="0" fillId="0" borderId="0" xfId="0" applyBorder="1" applyAlignment="1"/>
    <xf numFmtId="0" fontId="0" fillId="24" borderId="11" xfId="0" applyFill="1" applyBorder="1"/>
    <xf numFmtId="0" fontId="0" fillId="24" borderId="12" xfId="0" applyFill="1" applyBorder="1"/>
    <xf numFmtId="0" fontId="19" fillId="0" borderId="12" xfId="0" applyFont="1" applyFill="1" applyBorder="1"/>
    <xf numFmtId="0" fontId="0" fillId="0" borderId="12" xfId="0" applyBorder="1"/>
    <xf numFmtId="0" fontId="0" fillId="0" borderId="13" xfId="0" applyBorder="1"/>
    <xf numFmtId="0" fontId="0" fillId="24" borderId="14" xfId="0" applyFill="1" applyBorder="1"/>
    <xf numFmtId="0" fontId="0" fillId="24" borderId="15" xfId="0" applyFill="1" applyBorder="1"/>
    <xf numFmtId="0" fontId="19" fillId="0" borderId="15" xfId="0" applyFont="1" applyFill="1" applyBorder="1"/>
    <xf numFmtId="0" fontId="0" fillId="0" borderId="15" xfId="0" applyBorder="1"/>
    <xf numFmtId="0" fontId="0" fillId="0" borderId="16" xfId="0" applyBorder="1"/>
    <xf numFmtId="164" fontId="0" fillId="0" borderId="17" xfId="0" applyNumberFormat="1" applyBorder="1"/>
    <xf numFmtId="164" fontId="0" fillId="0" borderId="18" xfId="0" applyNumberFormat="1" applyBorder="1"/>
    <xf numFmtId="14" fontId="0" fillId="24" borderId="17" xfId="0" applyNumberFormat="1" applyFill="1" applyBorder="1"/>
    <xf numFmtId="164" fontId="0" fillId="24" borderId="19" xfId="0" applyNumberFormat="1" applyFill="1" applyBorder="1"/>
    <xf numFmtId="14" fontId="0" fillId="24" borderId="19" xfId="0" applyNumberFormat="1" applyFill="1" applyBorder="1"/>
    <xf numFmtId="0" fontId="0" fillId="24" borderId="20" xfId="0" applyFill="1" applyBorder="1"/>
    <xf numFmtId="0" fontId="0" fillId="0" borderId="0" xfId="0" applyAlignment="1">
      <alignment horizontal="center"/>
    </xf>
    <xf numFmtId="0" fontId="19" fillId="24" borderId="12" xfId="0" applyFont="1" applyFill="1" applyBorder="1" applyAlignment="1">
      <alignment horizontal="center"/>
    </xf>
    <xf numFmtId="0" fontId="19" fillId="24" borderId="15" xfId="0" applyFont="1" applyFill="1" applyBorder="1" applyAlignment="1">
      <alignment horizontal="center"/>
    </xf>
    <xf numFmtId="0" fontId="0" fillId="24" borderId="20" xfId="0" applyFill="1" applyBorder="1" applyAlignment="1">
      <alignment horizontal="center"/>
    </xf>
    <xf numFmtId="1" fontId="0" fillId="24" borderId="19" xfId="0" applyNumberFormat="1" applyFill="1" applyBorder="1" applyAlignment="1">
      <alignment horizontal="center"/>
    </xf>
    <xf numFmtId="1" fontId="0" fillId="24" borderId="17" xfId="0" applyNumberFormat="1" applyFill="1" applyBorder="1" applyAlignment="1">
      <alignment horizontal="center"/>
    </xf>
    <xf numFmtId="0" fontId="0" fillId="24" borderId="17" xfId="0" applyFill="1" applyBorder="1" applyAlignment="1">
      <alignment horizontal="center"/>
    </xf>
    <xf numFmtId="0" fontId="0" fillId="24" borderId="19" xfId="0" applyFill="1" applyBorder="1" applyAlignment="1">
      <alignment horizontal="center"/>
    </xf>
    <xf numFmtId="38" fontId="19" fillId="0" borderId="19" xfId="0" applyNumberFormat="1" applyFont="1" applyFill="1" applyBorder="1"/>
    <xf numFmtId="0" fontId="0" fillId="0" borderId="20" xfId="0" applyFill="1" applyBorder="1"/>
    <xf numFmtId="0" fontId="0" fillId="25" borderId="20" xfId="0" applyFill="1" applyBorder="1"/>
    <xf numFmtId="164" fontId="0" fillId="0" borderId="15" xfId="0" applyNumberFormat="1" applyBorder="1"/>
    <xf numFmtId="164" fontId="0" fillId="0" borderId="16" xfId="0" applyNumberFormat="1" applyBorder="1"/>
    <xf numFmtId="0" fontId="19" fillId="26" borderId="22" xfId="42" applyFont="1" applyFill="1" applyBorder="1" applyAlignment="1">
      <alignment horizontal="center"/>
    </xf>
    <xf numFmtId="0" fontId="19" fillId="26" borderId="17" xfId="42" applyFont="1" applyFill="1" applyBorder="1"/>
    <xf numFmtId="0" fontId="19" fillId="26" borderId="22" xfId="44" applyFont="1" applyFill="1" applyBorder="1" applyAlignment="1">
      <alignment horizontal="center"/>
    </xf>
    <xf numFmtId="0" fontId="19" fillId="26" borderId="17" xfId="44" applyFont="1" applyFill="1" applyBorder="1"/>
    <xf numFmtId="0" fontId="19" fillId="26" borderId="22" xfId="46" applyFont="1" applyFill="1" applyBorder="1" applyAlignment="1">
      <alignment horizontal="center"/>
    </xf>
    <xf numFmtId="0" fontId="19" fillId="26" borderId="17" xfId="46" applyFont="1" applyFill="1" applyBorder="1"/>
    <xf numFmtId="0" fontId="19" fillId="26" borderId="22" xfId="48" applyFont="1" applyFill="1" applyBorder="1" applyAlignment="1">
      <alignment horizontal="center"/>
    </xf>
    <xf numFmtId="0" fontId="19" fillId="26" borderId="17" xfId="48" applyFont="1" applyFill="1" applyBorder="1"/>
    <xf numFmtId="14" fontId="19" fillId="24" borderId="17" xfId="0" applyNumberFormat="1" applyFont="1" applyFill="1" applyBorder="1"/>
    <xf numFmtId="0" fontId="0" fillId="24" borderId="12" xfId="0" applyFill="1" applyBorder="1" applyAlignment="1">
      <alignment horizontal="center"/>
    </xf>
    <xf numFmtId="0" fontId="0" fillId="24" borderId="15" xfId="0" applyFill="1" applyBorder="1" applyAlignment="1">
      <alignment horizontal="center"/>
    </xf>
    <xf numFmtId="0" fontId="19" fillId="26" borderId="11" xfId="42" applyFont="1" applyFill="1" applyBorder="1" applyAlignment="1">
      <alignment horizontal="center"/>
    </xf>
    <xf numFmtId="0" fontId="19" fillId="26" borderId="12" xfId="42" applyFont="1" applyFill="1" applyBorder="1"/>
    <xf numFmtId="164" fontId="0" fillId="24" borderId="12" xfId="0" applyNumberFormat="1" applyFill="1" applyBorder="1"/>
    <xf numFmtId="14" fontId="0" fillId="24" borderId="12" xfId="0" applyNumberFormat="1" applyFill="1" applyBorder="1"/>
    <xf numFmtId="1" fontId="0" fillId="24" borderId="12" xfId="0" applyNumberFormat="1" applyFill="1" applyBorder="1" applyAlignment="1">
      <alignment horizontal="center"/>
    </xf>
    <xf numFmtId="38" fontId="19" fillId="0" borderId="12" xfId="0" applyNumberFormat="1" applyFont="1" applyFill="1" applyBorder="1"/>
    <xf numFmtId="164" fontId="0" fillId="0" borderId="12" xfId="0" applyNumberFormat="1" applyBorder="1"/>
    <xf numFmtId="0" fontId="19" fillId="26" borderId="14" xfId="48" applyFont="1" applyFill="1" applyBorder="1" applyAlignment="1">
      <alignment horizontal="center"/>
    </xf>
    <xf numFmtId="0" fontId="19" fillId="26" borderId="15" xfId="48" applyFont="1" applyFill="1" applyBorder="1"/>
    <xf numFmtId="164" fontId="0" fillId="24" borderId="23" xfId="0" applyNumberFormat="1" applyFill="1" applyBorder="1"/>
    <xf numFmtId="14" fontId="0" fillId="24" borderId="23" xfId="0" applyNumberFormat="1" applyFill="1" applyBorder="1"/>
    <xf numFmtId="1" fontId="0" fillId="24" borderId="23" xfId="0" applyNumberFormat="1" applyFill="1" applyBorder="1" applyAlignment="1">
      <alignment horizontal="center"/>
    </xf>
    <xf numFmtId="0" fontId="0" fillId="24" borderId="23" xfId="0" applyFill="1" applyBorder="1" applyAlignment="1">
      <alignment horizontal="center"/>
    </xf>
    <xf numFmtId="38" fontId="19" fillId="0" borderId="23" xfId="0" applyNumberFormat="1" applyFont="1" applyFill="1" applyBorder="1"/>
    <xf numFmtId="164" fontId="0" fillId="0" borderId="24" xfId="0" applyNumberFormat="1" applyBorder="1"/>
    <xf numFmtId="164" fontId="0" fillId="0" borderId="23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164" fontId="0" fillId="0" borderId="27" xfId="0" applyNumberFormat="1" applyBorder="1"/>
    <xf numFmtId="0" fontId="0" fillId="27" borderId="12" xfId="0" applyFill="1" applyBorder="1"/>
    <xf numFmtId="0" fontId="0" fillId="27" borderId="15" xfId="0" applyFill="1" applyBorder="1"/>
    <xf numFmtId="0" fontId="21" fillId="0" borderId="0" xfId="0" applyFont="1"/>
    <xf numFmtId="164" fontId="21" fillId="0" borderId="28" xfId="0" applyNumberFormat="1" applyFont="1" applyBorder="1"/>
    <xf numFmtId="0" fontId="21" fillId="0" borderId="0" xfId="0" applyFont="1" applyAlignment="1">
      <alignment horizontal="center"/>
    </xf>
    <xf numFmtId="164" fontId="21" fillId="27" borderId="28" xfId="0" applyNumberFormat="1" applyFont="1" applyFill="1" applyBorder="1"/>
    <xf numFmtId="0" fontId="0" fillId="28" borderId="12" xfId="0" applyFill="1" applyBorder="1"/>
    <xf numFmtId="0" fontId="0" fillId="28" borderId="15" xfId="0" applyFill="1" applyBorder="1"/>
    <xf numFmtId="164" fontId="21" fillId="28" borderId="28" xfId="0" applyNumberFormat="1" applyFont="1" applyFill="1" applyBorder="1"/>
    <xf numFmtId="0" fontId="2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9" fillId="0" borderId="21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19" fillId="0" borderId="20" xfId="0" applyFont="1" applyBorder="1" applyAlignment="1">
      <alignment horizontal="left"/>
    </xf>
    <xf numFmtId="0" fontId="0" fillId="0" borderId="20" xfId="0" applyBorder="1" applyAlignment="1">
      <alignment horizontal="left"/>
    </xf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 2" xfId="43"/>
    <cellStyle name="Currency 3" xfId="45"/>
    <cellStyle name="Currency 5" xfId="47"/>
    <cellStyle name="Currency 6" xfId="49"/>
    <cellStyle name="Currency 8" xfId="5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 2" xfId="42"/>
    <cellStyle name="Normal 3" xfId="44"/>
    <cellStyle name="Normal 5" xfId="46"/>
    <cellStyle name="Normal 6" xfId="48"/>
    <cellStyle name="Normal 8" xfId="5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C1" workbookViewId="0">
      <selection activeCell="H27" sqref="H27"/>
    </sheetView>
  </sheetViews>
  <sheetFormatPr defaultRowHeight="12.75" x14ac:dyDescent="0.2"/>
  <cols>
    <col min="2" max="2" width="40.42578125" bestFit="1" customWidth="1"/>
    <col min="3" max="4" width="10.140625" bestFit="1" customWidth="1"/>
    <col min="5" max="5" width="9.140625" style="20"/>
    <col min="7" max="7" width="10.85546875" style="20" bestFit="1" customWidth="1"/>
    <col min="8" max="8" width="10.5703125" bestFit="1" customWidth="1"/>
    <col min="9" max="10" width="10.140625" bestFit="1" customWidth="1"/>
    <col min="12" max="12" width="16.42578125" customWidth="1"/>
    <col min="13" max="13" width="11.85546875" customWidth="1"/>
  </cols>
  <sheetData>
    <row r="1" spans="1:13" ht="13.5" thickBot="1" x14ac:dyDescent="0.25"/>
    <row r="2" spans="1:13" ht="13.5" thickBot="1" x14ac:dyDescent="0.25">
      <c r="A2" s="73" t="s">
        <v>16</v>
      </c>
      <c r="B2" s="73"/>
      <c r="C2" s="73"/>
      <c r="D2" s="1"/>
      <c r="E2" s="2" t="s">
        <v>23</v>
      </c>
      <c r="J2" s="74" t="s">
        <v>33</v>
      </c>
      <c r="K2" s="75"/>
      <c r="L2" s="75"/>
    </row>
    <row r="3" spans="1:13" ht="13.5" thickBot="1" x14ac:dyDescent="0.25">
      <c r="A3" s="73" t="s">
        <v>17</v>
      </c>
      <c r="B3" s="73"/>
      <c r="C3" s="73"/>
      <c r="D3" s="73"/>
      <c r="E3" s="73"/>
      <c r="F3" s="73"/>
      <c r="H3" s="1"/>
      <c r="J3" s="76" t="s">
        <v>34</v>
      </c>
      <c r="K3" s="77"/>
      <c r="L3" s="77"/>
      <c r="M3" s="3"/>
    </row>
    <row r="4" spans="1:13" ht="13.5" thickBot="1" x14ac:dyDescent="0.25">
      <c r="A4" s="73" t="s">
        <v>18</v>
      </c>
      <c r="B4" s="73"/>
      <c r="C4" s="1"/>
      <c r="D4" s="1"/>
      <c r="J4" s="76" t="s">
        <v>35</v>
      </c>
      <c r="K4" s="77"/>
      <c r="L4" s="77"/>
    </row>
    <row r="5" spans="1:13" ht="13.5" thickBot="1" x14ac:dyDescent="0.25"/>
    <row r="6" spans="1:13" x14ac:dyDescent="0.2">
      <c r="A6" s="4" t="s">
        <v>0</v>
      </c>
      <c r="B6" s="5"/>
      <c r="C6" s="5" t="s">
        <v>1</v>
      </c>
      <c r="D6" s="5" t="s">
        <v>2</v>
      </c>
      <c r="E6" s="21" t="s">
        <v>21</v>
      </c>
      <c r="F6" s="5" t="s">
        <v>3</v>
      </c>
      <c r="G6" s="42" t="s">
        <v>4</v>
      </c>
      <c r="H6" s="6" t="s">
        <v>19</v>
      </c>
      <c r="I6" s="69" t="s">
        <v>5</v>
      </c>
      <c r="J6" s="63" t="s">
        <v>6</v>
      </c>
      <c r="K6" s="7" t="s">
        <v>7</v>
      </c>
      <c r="L6" s="63" t="s">
        <v>3</v>
      </c>
      <c r="M6" s="8" t="s">
        <v>3</v>
      </c>
    </row>
    <row r="7" spans="1:13" ht="13.5" thickBot="1" x14ac:dyDescent="0.25">
      <c r="A7" s="9" t="s">
        <v>8</v>
      </c>
      <c r="B7" s="10" t="s">
        <v>9</v>
      </c>
      <c r="C7" s="10" t="s">
        <v>10</v>
      </c>
      <c r="D7" s="10" t="s">
        <v>11</v>
      </c>
      <c r="E7" s="22" t="s">
        <v>22</v>
      </c>
      <c r="F7" s="10" t="s">
        <v>11</v>
      </c>
      <c r="G7" s="43" t="s">
        <v>12</v>
      </c>
      <c r="H7" s="11" t="s">
        <v>20</v>
      </c>
      <c r="I7" s="70" t="s">
        <v>13</v>
      </c>
      <c r="J7" s="64" t="s">
        <v>14</v>
      </c>
      <c r="K7" s="12" t="s">
        <v>15</v>
      </c>
      <c r="L7" s="64" t="s">
        <v>15</v>
      </c>
      <c r="M7" s="13" t="s">
        <v>14</v>
      </c>
    </row>
    <row r="8" spans="1:13" ht="13.5" thickBot="1" x14ac:dyDescent="0.25">
      <c r="A8" s="19"/>
      <c r="B8" s="19"/>
      <c r="C8" s="19"/>
      <c r="D8" s="19"/>
      <c r="E8" s="23"/>
      <c r="F8" s="19"/>
      <c r="G8" s="23"/>
      <c r="H8" s="29"/>
      <c r="I8" s="30"/>
      <c r="J8" s="30"/>
      <c r="K8" s="30"/>
      <c r="L8" s="30"/>
      <c r="M8" s="30"/>
    </row>
    <row r="9" spans="1:13" x14ac:dyDescent="0.2">
      <c r="A9" s="44">
        <v>24841</v>
      </c>
      <c r="B9" s="45" t="s">
        <v>24</v>
      </c>
      <c r="C9" s="46">
        <v>1466.7</v>
      </c>
      <c r="D9" s="47">
        <v>33658</v>
      </c>
      <c r="E9" s="48">
        <v>1992</v>
      </c>
      <c r="F9" s="48">
        <v>2013</v>
      </c>
      <c r="G9" s="42">
        <v>6</v>
      </c>
      <c r="H9" s="49">
        <f>F9-E9</f>
        <v>21</v>
      </c>
      <c r="I9" s="50">
        <f>C9*10%</f>
        <v>146.67000000000002</v>
      </c>
      <c r="J9" s="50">
        <f>C9-I9</f>
        <v>1320.03</v>
      </c>
      <c r="K9" s="50">
        <f>J9/G9</f>
        <v>220.005</v>
      </c>
      <c r="L9" s="58">
        <f>K9*G9</f>
        <v>1320.03</v>
      </c>
      <c r="M9" s="60">
        <f>IF(L9=J9,0,IF(L9&lt;J9,J9-L9))</f>
        <v>0</v>
      </c>
    </row>
    <row r="10" spans="1:13" x14ac:dyDescent="0.2">
      <c r="A10" s="33">
        <v>26163</v>
      </c>
      <c r="B10" s="34" t="s">
        <v>25</v>
      </c>
      <c r="C10" s="17">
        <v>1997</v>
      </c>
      <c r="D10" s="41">
        <v>34044</v>
      </c>
      <c r="E10" s="25">
        <v>1993</v>
      </c>
      <c r="F10" s="24">
        <v>2013</v>
      </c>
      <c r="G10" s="26">
        <v>7</v>
      </c>
      <c r="H10" s="28">
        <f t="shared" ref="H10:H17" si="0">F10-E10</f>
        <v>20</v>
      </c>
      <c r="I10" s="14">
        <f t="shared" ref="I10:I17" si="1">C10*10%</f>
        <v>199.70000000000002</v>
      </c>
      <c r="J10" s="14">
        <f t="shared" ref="J10:J17" si="2">C10-I10</f>
        <v>1797.3</v>
      </c>
      <c r="K10" s="14">
        <f t="shared" ref="K10:K17" si="3">J10/G10</f>
        <v>256.75714285714287</v>
      </c>
      <c r="L10" s="14">
        <f t="shared" ref="L10:L17" si="4">K10*G10</f>
        <v>1797.3000000000002</v>
      </c>
      <c r="M10" s="15">
        <f t="shared" ref="M10:M17" si="5">IF(L10=J10,0,IF(L10&lt;J10,J10-L10))</f>
        <v>0</v>
      </c>
    </row>
    <row r="11" spans="1:13" x14ac:dyDescent="0.2">
      <c r="A11" s="35">
        <v>27536</v>
      </c>
      <c r="B11" s="36" t="s">
        <v>26</v>
      </c>
      <c r="C11" s="17">
        <v>2040</v>
      </c>
      <c r="D11" s="16">
        <v>34401</v>
      </c>
      <c r="E11" s="25">
        <v>1994</v>
      </c>
      <c r="F11" s="24">
        <v>2013</v>
      </c>
      <c r="G11" s="26">
        <v>7</v>
      </c>
      <c r="H11" s="28">
        <f t="shared" si="0"/>
        <v>19</v>
      </c>
      <c r="I11" s="14">
        <f t="shared" si="1"/>
        <v>204</v>
      </c>
      <c r="J11" s="14">
        <f t="shared" si="2"/>
        <v>1836</v>
      </c>
      <c r="K11" s="14">
        <f t="shared" si="3"/>
        <v>262.28571428571428</v>
      </c>
      <c r="L11" s="14">
        <f t="shared" si="4"/>
        <v>1836</v>
      </c>
      <c r="M11" s="62">
        <f t="shared" si="5"/>
        <v>0</v>
      </c>
    </row>
    <row r="12" spans="1:13" x14ac:dyDescent="0.2">
      <c r="A12" s="37">
        <v>32333</v>
      </c>
      <c r="B12" s="38" t="s">
        <v>27</v>
      </c>
      <c r="C12" s="17">
        <v>1235</v>
      </c>
      <c r="D12" s="16">
        <v>36004</v>
      </c>
      <c r="E12" s="25">
        <v>1998</v>
      </c>
      <c r="F12" s="24">
        <v>2013</v>
      </c>
      <c r="G12" s="26">
        <v>6</v>
      </c>
      <c r="H12" s="28">
        <f t="shared" si="0"/>
        <v>15</v>
      </c>
      <c r="I12" s="14">
        <f t="shared" si="1"/>
        <v>123.5</v>
      </c>
      <c r="J12" s="14">
        <f t="shared" si="2"/>
        <v>1111.5</v>
      </c>
      <c r="K12" s="14">
        <f t="shared" si="3"/>
        <v>185.25</v>
      </c>
      <c r="L12" s="14">
        <f t="shared" si="4"/>
        <v>1111.5</v>
      </c>
      <c r="M12" s="15">
        <f t="shared" si="5"/>
        <v>0</v>
      </c>
    </row>
    <row r="13" spans="1:13" x14ac:dyDescent="0.2">
      <c r="A13" s="37">
        <v>32659</v>
      </c>
      <c r="B13" s="38" t="s">
        <v>28</v>
      </c>
      <c r="C13" s="17">
        <v>1190</v>
      </c>
      <c r="D13" s="16">
        <v>36098</v>
      </c>
      <c r="E13" s="25">
        <v>1998</v>
      </c>
      <c r="F13" s="24">
        <v>2013</v>
      </c>
      <c r="G13" s="26">
        <v>6</v>
      </c>
      <c r="H13" s="28">
        <f t="shared" si="0"/>
        <v>15</v>
      </c>
      <c r="I13" s="14">
        <f t="shared" si="1"/>
        <v>119</v>
      </c>
      <c r="J13" s="14">
        <f t="shared" si="2"/>
        <v>1071</v>
      </c>
      <c r="K13" s="14">
        <f t="shared" si="3"/>
        <v>178.5</v>
      </c>
      <c r="L13" s="14">
        <f t="shared" si="4"/>
        <v>1071</v>
      </c>
      <c r="M13" s="62">
        <f t="shared" si="5"/>
        <v>0</v>
      </c>
    </row>
    <row r="14" spans="1:13" x14ac:dyDescent="0.2">
      <c r="A14" s="39">
        <v>38599</v>
      </c>
      <c r="B14" s="40" t="s">
        <v>29</v>
      </c>
      <c r="C14" s="17">
        <v>2575</v>
      </c>
      <c r="D14" s="16">
        <v>37529</v>
      </c>
      <c r="E14" s="25">
        <v>2002</v>
      </c>
      <c r="F14" s="24">
        <v>2013</v>
      </c>
      <c r="G14" s="26">
        <v>7</v>
      </c>
      <c r="H14" s="28">
        <f t="shared" si="0"/>
        <v>11</v>
      </c>
      <c r="I14" s="14">
        <f t="shared" si="1"/>
        <v>257.5</v>
      </c>
      <c r="J14" s="14">
        <f t="shared" si="2"/>
        <v>2317.5</v>
      </c>
      <c r="K14" s="14">
        <f t="shared" si="3"/>
        <v>331.07142857142856</v>
      </c>
      <c r="L14" s="14">
        <f t="shared" si="4"/>
        <v>2317.5</v>
      </c>
      <c r="M14" s="15">
        <f t="shared" si="5"/>
        <v>0</v>
      </c>
    </row>
    <row r="15" spans="1:13" x14ac:dyDescent="0.2">
      <c r="A15" s="39">
        <v>41172</v>
      </c>
      <c r="B15" s="40" t="s">
        <v>30</v>
      </c>
      <c r="C15" s="17">
        <v>1302.6099999999999</v>
      </c>
      <c r="D15" s="18">
        <v>37852</v>
      </c>
      <c r="E15" s="24">
        <v>2003</v>
      </c>
      <c r="F15" s="24">
        <v>2013</v>
      </c>
      <c r="G15" s="27">
        <v>7</v>
      </c>
      <c r="H15" s="28">
        <f t="shared" si="0"/>
        <v>10</v>
      </c>
      <c r="I15" s="14">
        <f t="shared" si="1"/>
        <v>130.261</v>
      </c>
      <c r="J15" s="14">
        <f t="shared" si="2"/>
        <v>1172.3489999999999</v>
      </c>
      <c r="K15" s="14">
        <f t="shared" si="3"/>
        <v>167.47842857142857</v>
      </c>
      <c r="L15" s="14">
        <f t="shared" si="4"/>
        <v>1172.3489999999999</v>
      </c>
      <c r="M15" s="15">
        <f t="shared" si="5"/>
        <v>0</v>
      </c>
    </row>
    <row r="16" spans="1:13" x14ac:dyDescent="0.2">
      <c r="A16" s="39">
        <v>41173</v>
      </c>
      <c r="B16" s="40" t="s">
        <v>31</v>
      </c>
      <c r="C16" s="17">
        <v>6750.39</v>
      </c>
      <c r="D16" s="18">
        <v>37852</v>
      </c>
      <c r="E16" s="24">
        <v>2003</v>
      </c>
      <c r="F16" s="24">
        <v>2013</v>
      </c>
      <c r="G16" s="27">
        <v>7</v>
      </c>
      <c r="H16" s="28">
        <f t="shared" si="0"/>
        <v>10</v>
      </c>
      <c r="I16" s="14">
        <f t="shared" si="1"/>
        <v>675.0390000000001</v>
      </c>
      <c r="J16" s="14">
        <f t="shared" si="2"/>
        <v>6075.3510000000006</v>
      </c>
      <c r="K16" s="14">
        <f t="shared" si="3"/>
        <v>867.90728571428576</v>
      </c>
      <c r="L16" s="14">
        <f t="shared" si="4"/>
        <v>6075.3510000000006</v>
      </c>
      <c r="M16" s="61">
        <f t="shared" si="5"/>
        <v>0</v>
      </c>
    </row>
    <row r="17" spans="1:13" ht="13.5" thickBot="1" x14ac:dyDescent="0.25">
      <c r="A17" s="51">
        <v>32341</v>
      </c>
      <c r="B17" s="52" t="s">
        <v>32</v>
      </c>
      <c r="C17" s="53">
        <v>1800</v>
      </c>
      <c r="D17" s="54">
        <v>36007</v>
      </c>
      <c r="E17" s="55">
        <v>1998</v>
      </c>
      <c r="F17" s="55">
        <v>2013</v>
      </c>
      <c r="G17" s="56">
        <v>7</v>
      </c>
      <c r="H17" s="57">
        <f t="shared" si="0"/>
        <v>15</v>
      </c>
      <c r="I17" s="31">
        <f t="shared" si="1"/>
        <v>180</v>
      </c>
      <c r="J17" s="31">
        <f t="shared" si="2"/>
        <v>1620</v>
      </c>
      <c r="K17" s="31">
        <f t="shared" si="3"/>
        <v>231.42857142857142</v>
      </c>
      <c r="L17" s="59">
        <f t="shared" si="4"/>
        <v>1620</v>
      </c>
      <c r="M17" s="32">
        <f t="shared" si="5"/>
        <v>0</v>
      </c>
    </row>
    <row r="20" spans="1:13" s="65" customFormat="1" ht="13.5" thickBot="1" x14ac:dyDescent="0.25">
      <c r="C20" s="66">
        <f>SUM(C9:C19)</f>
        <v>20356.7</v>
      </c>
      <c r="E20" s="67"/>
      <c r="G20" s="67"/>
      <c r="I20" s="71">
        <f>SUM(I9:I19)</f>
        <v>2035.67</v>
      </c>
      <c r="J20" s="68">
        <f>SUM(J9:J19)</f>
        <v>18321.03</v>
      </c>
      <c r="L20" s="68">
        <f>SUM(L9:L19)</f>
        <v>18321.03</v>
      </c>
      <c r="M20" s="66">
        <f>SUM(M9:M19)</f>
        <v>0</v>
      </c>
    </row>
    <row r="21" spans="1:13" ht="13.5" thickTop="1" x14ac:dyDescent="0.2"/>
    <row r="22" spans="1:13" ht="13.5" thickBot="1" x14ac:dyDescent="0.25">
      <c r="H22" s="72" t="s">
        <v>36</v>
      </c>
      <c r="I22" s="71">
        <f>+C20-I20</f>
        <v>18321.03</v>
      </c>
    </row>
    <row r="23" spans="1:13" ht="13.5" thickTop="1" x14ac:dyDescent="0.2"/>
  </sheetData>
  <mergeCells count="7">
    <mergeCell ref="A2:C2"/>
    <mergeCell ref="A4:B4"/>
    <mergeCell ref="J2:L2"/>
    <mergeCell ref="J4:L4"/>
    <mergeCell ref="J3:L3"/>
    <mergeCell ref="A3:C3"/>
    <mergeCell ref="D3:F3"/>
  </mergeCells>
  <phoneticPr fontId="2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</dc:creator>
  <cp:lastModifiedBy>Monica Badillo</cp:lastModifiedBy>
  <dcterms:created xsi:type="dcterms:W3CDTF">2011-07-12T20:10:12Z</dcterms:created>
  <dcterms:modified xsi:type="dcterms:W3CDTF">2013-09-16T18:00:05Z</dcterms:modified>
</cp:coreProperties>
</file>