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Regal Estates" sheetId="2" r:id="rId1"/>
  </sheets>
  <calcPr calcId="125725"/>
</workbook>
</file>

<file path=xl/calcChain.xml><?xml version="1.0" encoding="utf-8"?>
<calcChain xmlns="http://schemas.openxmlformats.org/spreadsheetml/2006/main">
  <c r="G5" i="2"/>
  <c r="G6"/>
  <c r="G11" s="1"/>
  <c r="G7"/>
  <c r="G8"/>
  <c r="G9"/>
  <c r="G10"/>
  <c r="G16"/>
  <c r="G22"/>
  <c r="G15"/>
  <c r="G17"/>
  <c r="G19"/>
  <c r="G20"/>
  <c r="G21"/>
  <c r="H41"/>
  <c r="H42"/>
  <c r="H43" s="1"/>
  <c r="D42"/>
  <c r="D43" s="1"/>
  <c r="G18"/>
  <c r="G23" s="1"/>
  <c r="H35" s="1"/>
  <c r="H36" s="1"/>
  <c r="G14"/>
  <c r="D28"/>
  <c r="D30" s="1"/>
  <c r="F30" s="1"/>
  <c r="D35"/>
  <c r="H34"/>
  <c r="D36" l="1"/>
  <c r="G24"/>
  <c r="D37"/>
</calcChain>
</file>

<file path=xl/sharedStrings.xml><?xml version="1.0" encoding="utf-8"?>
<sst xmlns="http://schemas.openxmlformats.org/spreadsheetml/2006/main" count="76" uniqueCount="60">
  <si>
    <t>Bid Item No.</t>
  </si>
  <si>
    <t>Item Description</t>
  </si>
  <si>
    <t xml:space="preserve">Unit </t>
  </si>
  <si>
    <t>Amount Bid</t>
  </si>
  <si>
    <t>STA</t>
  </si>
  <si>
    <t>GAL</t>
  </si>
  <si>
    <t>ROADWAY</t>
  </si>
  <si>
    <t>Barricades, Signs and Traffic Handling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</si>
  <si>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</si>
  <si>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</si>
  <si>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</si>
  <si>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</si>
  <si>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</si>
  <si>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</si>
  <si>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</si>
  <si>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</si>
  <si>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</si>
  <si>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</si>
  <si>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</si>
  <si>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</si>
  <si>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</si>
  <si>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</si>
  <si>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</si>
  <si>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(Install)</t>
  </si>
  <si>
    <t>Temp Sedmt Cont Fence (Remove)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</si>
  <si>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</si>
  <si>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</si>
  <si>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</si>
  <si>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</si>
  <si>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</si>
  <si>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</si>
  <si>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</si>
  <si>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 xml:space="preserve">Safety End Treatment 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</si>
  <si>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</si>
  <si>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</si>
  <si>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</si>
  <si>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</si>
  <si>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</si>
  <si>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</si>
  <si>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</si>
  <si>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</si>
  <si>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Turnouts (Asphalt Concrete Pavement) (PBS-2)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</si>
  <si>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</si>
  <si>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</si>
  <si>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</si>
  <si>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</si>
  <si>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</si>
  <si>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</si>
  <si>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</si>
  <si>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</si>
  <si>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</si>
  <si>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</si>
  <si>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</si>
  <si>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Relocate Mail Boxes</t>
  </si>
  <si>
    <t>15" ADS Culvert Pipe</t>
  </si>
  <si>
    <t>8" Flex Base (Comp in Place) TY "E" GR4</t>
  </si>
  <si>
    <t>Reworking Base Material (DC) (TY D 6")</t>
  </si>
  <si>
    <t>MO</t>
  </si>
  <si>
    <t>RCP (CL III) (18") Culvert</t>
  </si>
  <si>
    <t>Transfer In: Jardin Terrace Drng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</si>
</sst>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Fill="1" applyBorder="1" applyAlignment="1">
      <alignment horizontal="right"/>
    </xf>
    <xf numFmtId="44" fontId="0" fillId="0" borderId="6" xfId="1" applyFont="1" applyBorder="1"/>
    <xf numFmtId="44" fontId="3" fillId="0" borderId="6" xfId="1" applyFont="1" applyBorder="1"/>
    <xf numFmtId="0" fontId="0" fillId="0" borderId="5" xfId="0" applyFill="1" applyBorder="1" applyAlignment="1">
      <alignment horizontal="center"/>
    </xf>
    <xf numFmtId="44" fontId="5" fillId="0" borderId="6" xfId="1" applyFont="1" applyBorder="1"/>
    <xf numFmtId="0" fontId="0" fillId="0" borderId="7" xfId="0" applyFill="1" applyBorder="1" applyAlignment="1">
      <alignment horizontal="right"/>
    </xf>
    <xf numFmtId="44" fontId="6" fillId="0" borderId="8" xfId="0" applyNumberFormat="1" applyFont="1" applyBorder="1"/>
    <xf numFmtId="0" fontId="3" fillId="0" borderId="5" xfId="0" applyFont="1" applyFill="1" applyBorder="1" applyAlignment="1">
      <alignment horizontal="right"/>
    </xf>
    <xf numFmtId="164" fontId="3" fillId="0" borderId="5" xfId="0" applyNumberFormat="1" applyFont="1" applyBorder="1"/>
    <xf numFmtId="44" fontId="6" fillId="0" borderId="0" xfId="0" applyNumberFormat="1" applyFont="1" applyBorder="1"/>
    <xf numFmtId="0" fontId="0" fillId="0" borderId="9" xfId="0" applyBorder="1" applyAlignment="1">
      <alignment horizontal="right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44" fontId="0" fillId="0" borderId="12" xfId="1" applyFont="1" applyBorder="1"/>
    <xf numFmtId="44" fontId="0" fillId="0" borderId="12" xfId="0" applyNumberFormat="1" applyBorder="1"/>
    <xf numFmtId="0" fontId="4" fillId="0" borderId="13" xfId="0" applyFont="1" applyFill="1" applyBorder="1" applyAlignment="1">
      <alignment horizontal="right"/>
    </xf>
    <xf numFmtId="8" fontId="0" fillId="0" borderId="14" xfId="0" applyNumberForma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8" fontId="0" fillId="0" borderId="17" xfId="0" applyNumberFormat="1" applyBorder="1"/>
    <xf numFmtId="164" fontId="0" fillId="0" borderId="18" xfId="0" applyNumberFormat="1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4" fontId="0" fillId="0" borderId="20" xfId="0" applyNumberFormat="1" applyBorder="1"/>
    <xf numFmtId="0" fontId="0" fillId="0" borderId="21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4" fontId="0" fillId="0" borderId="1" xfId="1" applyFont="1" applyBorder="1"/>
    <xf numFmtId="44" fontId="0" fillId="0" borderId="17" xfId="1" applyFont="1" applyBorder="1"/>
    <xf numFmtId="44" fontId="0" fillId="0" borderId="12" xfId="1" applyFon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applyBorder="1" applyAlignment="1"/>
    <xf numFmtId="0" fontId="0" fillId="0" borderId="34" xfId="0" applyBorder="1" applyAlignment="1"/>
    <xf numFmtId="0" fontId="3" fillId="0" borderId="22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>
      <alignment horizontal="right"/>
    </xf>
    <xf numFmtId="0" fontId="0" fillId="0" borderId="26" xfId="0" applyBorder="1" applyAlignment="1"/>
    <xf numFmtId="164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4" fontId="0" fillId="0" borderId="28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123825</xdr:rowOff>
    </xdr:from>
    <xdr:to>
      <xdr:col>5</xdr:col>
      <xdr:colOff>552450</xdr:colOff>
      <xdr:row>22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10075" y="406717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23</xdr:row>
      <xdr:rowOff>114300</xdr:rowOff>
    </xdr:from>
    <xdr:to>
      <xdr:col>6</xdr:col>
      <xdr:colOff>47625</xdr:colOff>
      <xdr:row>23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4219575"/>
          <a:ext cx="2276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10</xdr:row>
      <xdr:rowOff>76200</xdr:rowOff>
    </xdr:from>
    <xdr:to>
      <xdr:col>5</xdr:col>
      <xdr:colOff>733425</xdr:colOff>
      <xdr:row>10</xdr:row>
      <xdr:rowOff>76200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205740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13" workbookViewId="0">
      <selection activeCell="L22" sqref="L22"/>
    </sheetView>
  </sheetViews>
  <sheetFormatPr defaultRowHeight="12.75"/>
  <cols>
    <col min="1" max="1" width="4.28515625" customWidth="1"/>
    <col min="2" max="2" width="7.85546875" style="43" customWidth="1"/>
    <col min="3" max="3" width="54" customWidth="1"/>
    <col min="4" max="4" width="13.140625" customWidth="1"/>
    <col min="6" max="6" width="11.42578125" bestFit="1" customWidth="1"/>
    <col min="7" max="7" width="14.85546875" customWidth="1"/>
    <col min="8" max="8" width="11.7109375" customWidth="1"/>
  </cols>
  <sheetData>
    <row r="1" spans="1:10" ht="13.5" thickBot="1">
      <c r="D1" s="54" t="s">
        <v>44</v>
      </c>
      <c r="E1" s="55"/>
      <c r="F1" s="55"/>
      <c r="G1" s="56"/>
      <c r="H1" s="57" t="s">
        <v>45</v>
      </c>
      <c r="I1" s="58"/>
      <c r="J1" s="59"/>
    </row>
    <row r="2" spans="1:10" ht="39.75" thickTop="1" thickBot="1">
      <c r="A2" s="47" t="s">
        <v>39</v>
      </c>
      <c r="B2" s="47" t="s">
        <v>0</v>
      </c>
      <c r="C2" s="47" t="s">
        <v>1</v>
      </c>
      <c r="D2" s="47" t="s">
        <v>2</v>
      </c>
      <c r="E2" s="47" t="s">
        <v>43</v>
      </c>
      <c r="F2" s="47" t="s">
        <v>42</v>
      </c>
      <c r="G2" s="47" t="s">
        <v>3</v>
      </c>
      <c r="H2" s="47" t="s">
        <v>46</v>
      </c>
      <c r="I2" s="47" t="s">
        <v>47</v>
      </c>
      <c r="J2" s="47" t="s">
        <v>48</v>
      </c>
    </row>
    <row r="3" spans="1:10" ht="13.5" thickTop="1">
      <c r="A3" s="64"/>
      <c r="B3" s="60" t="s">
        <v>6</v>
      </c>
      <c r="C3" s="60"/>
      <c r="D3" s="60"/>
      <c r="E3" s="60"/>
      <c r="F3" s="60"/>
      <c r="G3" s="60"/>
      <c r="H3" s="60"/>
      <c r="I3" s="60"/>
      <c r="J3" s="61"/>
    </row>
    <row r="4" spans="1:10">
      <c r="A4" s="65"/>
      <c r="B4" s="62"/>
      <c r="C4" s="62"/>
      <c r="D4" s="62"/>
      <c r="E4" s="62"/>
      <c r="F4" s="62"/>
      <c r="G4" s="62"/>
      <c r="H4" s="62"/>
      <c r="I4" s="62"/>
      <c r="J4" s="63"/>
    </row>
    <row r="5" spans="1:10">
      <c r="A5" s="1">
        <v>1</v>
      </c>
      <c r="B5" s="2">
        <v>100</v>
      </c>
      <c r="C5" s="1" t="s">
        <v>19</v>
      </c>
      <c r="D5" s="2" t="s">
        <v>4</v>
      </c>
      <c r="E5" s="44">
        <v>12.37</v>
      </c>
      <c r="F5" s="3">
        <v>750</v>
      </c>
      <c r="G5" s="3">
        <f t="shared" ref="G5:G10" si="0">E5*F5</f>
        <v>9277.5</v>
      </c>
      <c r="H5" s="1"/>
      <c r="I5" s="1"/>
      <c r="J5" s="1"/>
    </row>
    <row r="6" spans="1:10">
      <c r="A6" s="1">
        <v>2</v>
      </c>
      <c r="B6" s="2">
        <v>247</v>
      </c>
      <c r="C6" s="1" t="s">
        <v>55</v>
      </c>
      <c r="D6" s="2" t="s">
        <v>8</v>
      </c>
      <c r="E6" s="44">
        <v>4216</v>
      </c>
      <c r="F6" s="3">
        <v>6.25</v>
      </c>
      <c r="G6" s="3">
        <f t="shared" si="0"/>
        <v>26350</v>
      </c>
      <c r="H6" s="1"/>
      <c r="I6" s="1"/>
      <c r="J6" s="1"/>
    </row>
    <row r="7" spans="1:10">
      <c r="A7" s="1">
        <v>3</v>
      </c>
      <c r="B7" s="2">
        <v>251</v>
      </c>
      <c r="C7" s="1" t="s">
        <v>56</v>
      </c>
      <c r="D7" s="2" t="s">
        <v>8</v>
      </c>
      <c r="E7" s="44">
        <v>4216</v>
      </c>
      <c r="F7" s="3">
        <v>3</v>
      </c>
      <c r="G7" s="3">
        <f t="shared" si="0"/>
        <v>12648</v>
      </c>
      <c r="H7" s="1"/>
      <c r="I7" s="1"/>
      <c r="J7" s="1"/>
    </row>
    <row r="8" spans="1:10">
      <c r="A8" s="1">
        <v>4</v>
      </c>
      <c r="B8" s="2">
        <v>310</v>
      </c>
      <c r="C8" s="1" t="s">
        <v>20</v>
      </c>
      <c r="D8" s="2" t="s">
        <v>5</v>
      </c>
      <c r="E8" s="44">
        <v>843</v>
      </c>
      <c r="F8" s="3">
        <v>3.25</v>
      </c>
      <c r="G8" s="3">
        <f t="shared" si="0"/>
        <v>2739.75</v>
      </c>
      <c r="H8" s="1"/>
      <c r="I8" s="1"/>
      <c r="J8" s="1"/>
    </row>
    <row r="9" spans="1:10">
      <c r="A9" s="1">
        <v>5</v>
      </c>
      <c r="B9" s="2">
        <v>340</v>
      </c>
      <c r="C9" s="1" t="s">
        <v>21</v>
      </c>
      <c r="D9" s="2" t="s">
        <v>8</v>
      </c>
      <c r="E9" s="44">
        <v>3645</v>
      </c>
      <c r="F9" s="3">
        <v>9</v>
      </c>
      <c r="G9" s="3">
        <f t="shared" si="0"/>
        <v>32805</v>
      </c>
      <c r="H9" s="1"/>
      <c r="I9" s="1"/>
      <c r="J9" s="1"/>
    </row>
    <row r="10" spans="1:10">
      <c r="A10" s="1">
        <v>6</v>
      </c>
      <c r="B10" s="2">
        <v>502</v>
      </c>
      <c r="C10" s="1" t="s">
        <v>7</v>
      </c>
      <c r="D10" s="2" t="s">
        <v>57</v>
      </c>
      <c r="E10" s="44">
        <v>2</v>
      </c>
      <c r="F10" s="3">
        <v>1000</v>
      </c>
      <c r="G10" s="3">
        <f t="shared" si="0"/>
        <v>2000</v>
      </c>
      <c r="H10" s="1"/>
      <c r="I10" s="1"/>
      <c r="J10" s="1"/>
    </row>
    <row r="11" spans="1:10">
      <c r="B11" s="42"/>
      <c r="C11" s="9" t="s">
        <v>10</v>
      </c>
      <c r="D11" s="5"/>
      <c r="E11" s="6"/>
      <c r="F11" s="7"/>
      <c r="G11" s="11">
        <f>SUM(G5:G10)</f>
        <v>85820.25</v>
      </c>
    </row>
    <row r="12" spans="1:10" ht="13.5" thickBot="1">
      <c r="B12" s="5"/>
      <c r="C12" s="14"/>
      <c r="D12" s="5"/>
      <c r="E12" s="6"/>
      <c r="F12" s="7"/>
      <c r="G12" s="8"/>
    </row>
    <row r="13" spans="1:10" ht="13.5" thickTop="1">
      <c r="A13" s="66" t="s">
        <v>11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0">
      <c r="A14" s="1"/>
      <c r="B14" s="4">
        <v>464</v>
      </c>
      <c r="C14" s="13" t="s">
        <v>58</v>
      </c>
      <c r="D14" s="45" t="s">
        <v>9</v>
      </c>
      <c r="E14" s="1">
        <v>70</v>
      </c>
      <c r="F14" s="46">
        <v>30</v>
      </c>
      <c r="G14" s="3">
        <f t="shared" ref="G14:G21" si="1">E14*F14</f>
        <v>2100</v>
      </c>
      <c r="H14" s="1"/>
      <c r="I14" s="1"/>
      <c r="J14" s="1"/>
    </row>
    <row r="15" spans="1:10">
      <c r="A15" s="1"/>
      <c r="B15" s="4">
        <v>467</v>
      </c>
      <c r="C15" s="13" t="s">
        <v>32</v>
      </c>
      <c r="D15" s="45" t="s">
        <v>14</v>
      </c>
      <c r="E15" s="1">
        <v>2</v>
      </c>
      <c r="F15" s="46">
        <v>1000</v>
      </c>
      <c r="G15" s="3">
        <f t="shared" si="1"/>
        <v>2000</v>
      </c>
      <c r="H15" s="1"/>
      <c r="I15" s="1"/>
      <c r="J15" s="1"/>
    </row>
    <row r="16" spans="1:10">
      <c r="A16" s="1"/>
      <c r="B16" s="4">
        <v>473</v>
      </c>
      <c r="C16" s="13" t="s">
        <v>54</v>
      </c>
      <c r="D16" s="45" t="s">
        <v>9</v>
      </c>
      <c r="E16" s="1">
        <v>1100</v>
      </c>
      <c r="F16" s="46">
        <v>27</v>
      </c>
      <c r="G16" s="3">
        <f t="shared" si="1"/>
        <v>29700</v>
      </c>
      <c r="H16" s="1"/>
      <c r="I16" s="1"/>
      <c r="J16" s="1"/>
    </row>
    <row r="17" spans="1:10">
      <c r="A17" s="1"/>
      <c r="B17" s="2">
        <v>506</v>
      </c>
      <c r="C17" s="1" t="s">
        <v>23</v>
      </c>
      <c r="D17" s="45" t="s">
        <v>9</v>
      </c>
      <c r="E17" s="1">
        <v>410</v>
      </c>
      <c r="F17" s="46">
        <v>2.5</v>
      </c>
      <c r="G17" s="3">
        <f t="shared" si="1"/>
        <v>1025</v>
      </c>
      <c r="H17" s="1"/>
      <c r="I17" s="1"/>
      <c r="J17" s="1"/>
    </row>
    <row r="18" spans="1:10">
      <c r="A18" s="1"/>
      <c r="B18" s="2">
        <v>506</v>
      </c>
      <c r="C18" s="1" t="s">
        <v>24</v>
      </c>
      <c r="D18" s="45" t="s">
        <v>9</v>
      </c>
      <c r="E18" s="1">
        <v>410</v>
      </c>
      <c r="F18" s="46">
        <v>1</v>
      </c>
      <c r="G18" s="3">
        <f t="shared" si="1"/>
        <v>410</v>
      </c>
      <c r="H18" s="1"/>
      <c r="I18" s="1"/>
      <c r="J18" s="1"/>
    </row>
    <row r="19" spans="1:10">
      <c r="A19" s="1"/>
      <c r="B19" s="4">
        <v>530</v>
      </c>
      <c r="C19" s="13" t="s">
        <v>12</v>
      </c>
      <c r="D19" s="45" t="s">
        <v>8</v>
      </c>
      <c r="E19" s="1">
        <v>372</v>
      </c>
      <c r="F19" s="46">
        <v>9</v>
      </c>
      <c r="G19" s="3">
        <f t="shared" si="1"/>
        <v>3348</v>
      </c>
      <c r="H19" s="1"/>
      <c r="I19" s="1"/>
      <c r="J19" s="1"/>
    </row>
    <row r="20" spans="1:10">
      <c r="A20" s="1"/>
      <c r="B20" s="4">
        <v>530</v>
      </c>
      <c r="C20" s="13" t="s">
        <v>13</v>
      </c>
      <c r="D20" s="45" t="s">
        <v>8</v>
      </c>
      <c r="E20" s="1">
        <v>1007</v>
      </c>
      <c r="F20" s="46">
        <v>40</v>
      </c>
      <c r="G20" s="3">
        <f t="shared" si="1"/>
        <v>40280</v>
      </c>
      <c r="H20" s="1"/>
      <c r="I20" s="1"/>
      <c r="J20" s="1"/>
    </row>
    <row r="21" spans="1:10">
      <c r="A21" s="1"/>
      <c r="B21" s="4">
        <v>530</v>
      </c>
      <c r="C21" s="13" t="s">
        <v>41</v>
      </c>
      <c r="D21" s="45" t="s">
        <v>8</v>
      </c>
      <c r="E21" s="1">
        <v>30</v>
      </c>
      <c r="F21" s="46">
        <v>9</v>
      </c>
      <c r="G21" s="3">
        <f t="shared" si="1"/>
        <v>270</v>
      </c>
      <c r="H21" s="1"/>
      <c r="I21" s="1"/>
      <c r="J21" s="1"/>
    </row>
    <row r="22" spans="1:10">
      <c r="A22" s="1"/>
      <c r="B22" s="4"/>
      <c r="C22" s="13" t="s">
        <v>53</v>
      </c>
      <c r="D22" s="4" t="s">
        <v>22</v>
      </c>
      <c r="E22" s="1">
        <v>1</v>
      </c>
      <c r="F22" s="50">
        <v>5000</v>
      </c>
      <c r="G22" s="3">
        <f>E22*F22</f>
        <v>5000</v>
      </c>
      <c r="H22" s="1"/>
      <c r="I22" s="1"/>
      <c r="J22" s="1"/>
    </row>
    <row r="23" spans="1:10">
      <c r="B23" s="5"/>
      <c r="C23" s="15" t="s">
        <v>15</v>
      </c>
      <c r="G23" s="10">
        <f>SUM(G14:G22)</f>
        <v>84133</v>
      </c>
    </row>
    <row r="24" spans="1:10">
      <c r="B24" s="5"/>
      <c r="C24" s="15" t="s">
        <v>16</v>
      </c>
      <c r="G24" s="10">
        <f>G11+G23</f>
        <v>169953.25</v>
      </c>
    </row>
    <row r="25" spans="1:10" ht="13.5" thickBot="1">
      <c r="B25" s="5"/>
      <c r="C25" s="15"/>
      <c r="G25" s="10"/>
    </row>
    <row r="26" spans="1:10" ht="13.5" thickTop="1">
      <c r="B26" s="5"/>
      <c r="C26" s="16" t="s">
        <v>33</v>
      </c>
      <c r="D26" s="17">
        <v>1267.2</v>
      </c>
      <c r="G26" s="10"/>
    </row>
    <row r="27" spans="1:10">
      <c r="B27" s="5"/>
      <c r="C27" s="18" t="s">
        <v>34</v>
      </c>
      <c r="D27" s="19">
        <v>94.7</v>
      </c>
      <c r="G27" s="10"/>
    </row>
    <row r="28" spans="1:10">
      <c r="B28" s="5"/>
      <c r="C28" s="25" t="s">
        <v>38</v>
      </c>
      <c r="D28" s="20">
        <f>D26*D27</f>
        <v>120003.84000000001</v>
      </c>
      <c r="G28" s="10"/>
    </row>
    <row r="29" spans="1:10">
      <c r="B29" s="5"/>
      <c r="C29" s="21" t="s">
        <v>36</v>
      </c>
      <c r="D29" s="22">
        <v>121000</v>
      </c>
    </row>
    <row r="30" spans="1:10" ht="13.5" thickBot="1">
      <c r="B30" s="5"/>
      <c r="C30" s="23" t="s">
        <v>35</v>
      </c>
      <c r="D30" s="24" t="str">
        <f>IF((D28-D29&lt;0),"Inc. Not Allowed",D28-D29)</f>
        <v>Inc. Not Allowed</v>
      </c>
      <c r="E30" s="26" t="s">
        <v>40</v>
      </c>
      <c r="F30" s="27">
        <f>IF(D30="Inc. Not Allowed",0,D29*0.25)</f>
        <v>0</v>
      </c>
    </row>
    <row r="31" spans="1:10" ht="14.25" thickTop="1" thickBot="1">
      <c r="B31" s="5"/>
      <c r="C31" s="5"/>
    </row>
    <row r="32" spans="1:10" ht="13.5" thickTop="1">
      <c r="B32" s="41"/>
      <c r="C32" s="28" t="s">
        <v>37</v>
      </c>
      <c r="D32" s="29">
        <v>95564.69</v>
      </c>
      <c r="E32" s="12"/>
      <c r="F32" s="69" t="s">
        <v>17</v>
      </c>
      <c r="G32" s="70"/>
      <c r="H32" s="35">
        <v>65200</v>
      </c>
    </row>
    <row r="33" spans="2:8">
      <c r="B33" s="41"/>
      <c r="C33" s="30" t="s">
        <v>27</v>
      </c>
      <c r="D33" s="31">
        <v>0</v>
      </c>
      <c r="E33" s="12"/>
      <c r="F33" s="36" t="s">
        <v>59</v>
      </c>
      <c r="G33" s="12"/>
      <c r="H33" s="51">
        <v>0</v>
      </c>
    </row>
    <row r="34" spans="2:8">
      <c r="B34" s="41"/>
      <c r="C34" s="30" t="s">
        <v>29</v>
      </c>
      <c r="D34" s="31">
        <v>0</v>
      </c>
      <c r="E34" s="12"/>
      <c r="F34" s="71" t="s">
        <v>30</v>
      </c>
      <c r="G34" s="72"/>
      <c r="H34" s="38">
        <f>H32+H33</f>
        <v>65200</v>
      </c>
    </row>
    <row r="35" spans="2:8">
      <c r="B35" s="41"/>
      <c r="C35" s="30" t="s">
        <v>25</v>
      </c>
      <c r="D35" s="32">
        <f>SUM(D32:D34)</f>
        <v>95564.69</v>
      </c>
      <c r="E35" s="12"/>
      <c r="F35" s="36"/>
      <c r="G35" s="12" t="s">
        <v>31</v>
      </c>
      <c r="H35" s="39">
        <f>G23</f>
        <v>84133</v>
      </c>
    </row>
    <row r="36" spans="2:8" ht="13.5" thickBot="1">
      <c r="B36" s="41"/>
      <c r="C36" s="30" t="s">
        <v>28</v>
      </c>
      <c r="D36" s="52">
        <f>G11</f>
        <v>85820.25</v>
      </c>
      <c r="E36" s="12"/>
      <c r="F36" s="73" t="s">
        <v>18</v>
      </c>
      <c r="G36" s="74"/>
      <c r="H36" s="40">
        <f>H34-H35</f>
        <v>-18933</v>
      </c>
    </row>
    <row r="37" spans="2:8" ht="14.25" thickTop="1" thickBot="1">
      <c r="B37" s="41"/>
      <c r="C37" s="33" t="s">
        <v>18</v>
      </c>
      <c r="D37" s="53">
        <f>D35-D36</f>
        <v>9744.4400000000023</v>
      </c>
      <c r="E37" s="12"/>
      <c r="F37" s="8"/>
      <c r="G37" s="8"/>
    </row>
    <row r="38" spans="2:8" ht="14.25" thickTop="1" thickBot="1">
      <c r="B38" s="41"/>
      <c r="C38" s="49" t="s">
        <v>52</v>
      </c>
      <c r="E38" s="12"/>
      <c r="F38" s="12"/>
      <c r="G38" s="11" t="s">
        <v>51</v>
      </c>
    </row>
    <row r="39" spans="2:8" ht="13.5" thickTop="1">
      <c r="B39" s="41"/>
      <c r="C39" s="28" t="s">
        <v>37</v>
      </c>
      <c r="D39" s="29">
        <v>0</v>
      </c>
      <c r="E39" s="12"/>
      <c r="F39" s="69" t="s">
        <v>17</v>
      </c>
      <c r="G39" s="70"/>
      <c r="H39" s="35">
        <v>0</v>
      </c>
    </row>
    <row r="40" spans="2:8">
      <c r="C40" s="30" t="s">
        <v>49</v>
      </c>
      <c r="D40" s="31">
        <v>0</v>
      </c>
      <c r="F40" s="36" t="s">
        <v>26</v>
      </c>
      <c r="G40" s="12"/>
      <c r="H40" s="37"/>
    </row>
    <row r="41" spans="2:8">
      <c r="C41" s="30" t="s">
        <v>25</v>
      </c>
      <c r="D41" s="31">
        <v>0</v>
      </c>
      <c r="F41" s="71" t="s">
        <v>30</v>
      </c>
      <c r="G41" s="72"/>
      <c r="H41" s="38">
        <f>H39+H40</f>
        <v>0</v>
      </c>
    </row>
    <row r="42" spans="2:8">
      <c r="C42" s="30" t="s">
        <v>50</v>
      </c>
      <c r="D42" s="32">
        <f>SUM(D39:D41)</f>
        <v>0</v>
      </c>
      <c r="F42" s="36"/>
      <c r="G42" s="12" t="s">
        <v>31</v>
      </c>
      <c r="H42" s="39">
        <f>G30</f>
        <v>0</v>
      </c>
    </row>
    <row r="43" spans="2:8" ht="13.5" thickBot="1">
      <c r="C43" s="33" t="s">
        <v>18</v>
      </c>
      <c r="D43" s="34">
        <f>D42-D46</f>
        <v>0</v>
      </c>
      <c r="F43" s="73" t="s">
        <v>18</v>
      </c>
      <c r="G43" s="74"/>
      <c r="H43" s="40">
        <f>H41-H42</f>
        <v>0</v>
      </c>
    </row>
    <row r="44" spans="2:8" ht="13.5" thickTop="1"/>
    <row r="46" spans="2:8">
      <c r="D46" s="48"/>
    </row>
  </sheetData>
  <mergeCells count="11">
    <mergeCell ref="F41:G41"/>
    <mergeCell ref="F43:G43"/>
    <mergeCell ref="F36:G36"/>
    <mergeCell ref="F32:G32"/>
    <mergeCell ref="F34:G34"/>
    <mergeCell ref="D1:G1"/>
    <mergeCell ref="H1:J1"/>
    <mergeCell ref="B3:J4"/>
    <mergeCell ref="A3:A4"/>
    <mergeCell ref="A13:J13"/>
    <mergeCell ref="F39:G39"/>
  </mergeCells>
  <phoneticPr fontId="2" type="noConversion"/>
  <pageMargins left="0.44" right="0.45" top="1.25" bottom="0.32" header="0.32" footer="0.26"/>
  <pageSetup paperSize="5" orientation="landscape" horizontalDpi="4294967293" r:id="rId1"/>
  <headerFooter alignWithMargins="0">
    <oddHeader>&amp;CRegal Estates Subdivision
CSJ: 3C1080606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Regal Estates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yvette.salinas</cp:lastModifiedBy>
  <cp:lastPrinted>2012-11-29T20:27:10Z</cp:lastPrinted>
  <dcterms:created xsi:type="dcterms:W3CDTF">2007-03-06T21:36:06Z</dcterms:created>
  <dcterms:modified xsi:type="dcterms:W3CDTF">2013-12-11T15:52:07Z</dcterms:modified>
</cp:coreProperties>
</file>