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95" windowHeight="11250"/>
  </bookViews>
  <sheets>
    <sheet name="IMM FY 14 SAL PROJ" sheetId="1" r:id="rId1"/>
  </sheets>
  <calcPr calcId="145621"/>
</workbook>
</file>

<file path=xl/calcChain.xml><?xml version="1.0" encoding="utf-8"?>
<calcChain xmlns="http://schemas.openxmlformats.org/spreadsheetml/2006/main">
  <c r="G15" i="1" l="1"/>
  <c r="F15" i="1"/>
  <c r="G14" i="1"/>
  <c r="F14" i="1"/>
  <c r="G13" i="1"/>
  <c r="G12" i="1"/>
  <c r="G11" i="1"/>
  <c r="D11" i="1"/>
  <c r="F11" i="1" s="1"/>
  <c r="G10" i="1"/>
  <c r="F10" i="1"/>
  <c r="G9" i="1"/>
  <c r="G17" i="1" s="1"/>
  <c r="D9" i="1"/>
  <c r="H15" i="1" l="1"/>
  <c r="H10" i="1"/>
  <c r="H14" i="1"/>
  <c r="H11" i="1"/>
  <c r="F9" i="1"/>
  <c r="D12" i="1"/>
  <c r="F12" i="1" s="1"/>
  <c r="H12" i="1" s="1"/>
  <c r="D13" i="1"/>
  <c r="F13" i="1" s="1"/>
  <c r="H13" i="1" s="1"/>
  <c r="J10" i="1" l="1"/>
  <c r="F17" i="1"/>
  <c r="H9" i="1"/>
  <c r="H17" i="1" s="1"/>
  <c r="J18" i="1" s="1"/>
  <c r="D17" i="1"/>
  <c r="J11" i="1" l="1"/>
  <c r="J12" i="1" s="1"/>
</calcChain>
</file>

<file path=xl/comments1.xml><?xml version="1.0" encoding="utf-8"?>
<comments xmlns="http://schemas.openxmlformats.org/spreadsheetml/2006/main">
  <authors>
    <author>benito.luna</author>
    <author>Miguel Escaname</author>
  </authors>
  <commentList>
    <comment ref="J14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J15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  <comment ref="D36" authorId="1">
      <text>
        <r>
          <rPr>
            <sz val="8"/>
            <color indexed="81"/>
            <rFont val="Tahoma"/>
            <family val="2"/>
          </rPr>
          <t>5 working days apply for this pay period #19</t>
        </r>
      </text>
    </comment>
  </commentList>
</comments>
</file>

<file path=xl/sharedStrings.xml><?xml version="1.0" encoding="utf-8"?>
<sst xmlns="http://schemas.openxmlformats.org/spreadsheetml/2006/main" count="49" uniqueCount="49">
  <si>
    <t>IMMUNIZATION FY 14</t>
  </si>
  <si>
    <t>GRANT ENDING 08/31/2014</t>
  </si>
  <si>
    <t>Projection of Salaries and Fringes for the remainder of the IMMUNIZATION FY 14 period ending 08/31/14</t>
  </si>
  <si>
    <t>**  COST PER</t>
  </si>
  <si>
    <t>REMAINING</t>
  </si>
  <si>
    <t xml:space="preserve">COST FOR </t>
  </si>
  <si>
    <t xml:space="preserve">BUDGET </t>
  </si>
  <si>
    <t>ANTICIPATED</t>
  </si>
  <si>
    <t>PAY PERIOD</t>
  </si>
  <si>
    <t>PAY PERIODS</t>
  </si>
  <si>
    <t>REMAINING PDS</t>
  </si>
  <si>
    <t>BALANCE</t>
  </si>
  <si>
    <t>SURPLUS</t>
  </si>
  <si>
    <t>(DEFICIT)</t>
  </si>
  <si>
    <t>Salaries-F/T</t>
  </si>
  <si>
    <t>Health Insurance</t>
  </si>
  <si>
    <t>Life Insurance *</t>
  </si>
  <si>
    <t>Fica</t>
  </si>
  <si>
    <t>Retirement</t>
  </si>
  <si>
    <t>Unemployment Comp.</t>
  </si>
  <si>
    <t>Worker's Comp</t>
  </si>
  <si>
    <t xml:space="preserve">* Life Insurance is paid once per month. </t>
  </si>
  <si>
    <t>Pay Periods Remaining at 02/12/14:</t>
  </si>
  <si>
    <t xml:space="preserve">Work Period Covered </t>
  </si>
  <si>
    <t>Pay Date</t>
  </si>
  <si>
    <t>pp 04</t>
  </si>
  <si>
    <t>pp 05</t>
  </si>
  <si>
    <t>pp 06</t>
  </si>
  <si>
    <t>pp 07</t>
  </si>
  <si>
    <t>pp 08</t>
  </si>
  <si>
    <t>pp 09</t>
  </si>
  <si>
    <t>pp 10</t>
  </si>
  <si>
    <t>pp 11</t>
  </si>
  <si>
    <t>pp 12</t>
  </si>
  <si>
    <t>pp 13</t>
  </si>
  <si>
    <t>pp 14</t>
  </si>
  <si>
    <t>pp 15</t>
  </si>
  <si>
    <t>pp 16</t>
  </si>
  <si>
    <t>pp 17</t>
  </si>
  <si>
    <t>pp 18</t>
  </si>
  <si>
    <t>pp 19</t>
  </si>
  <si>
    <t>5 days only</t>
  </si>
  <si>
    <t xml:space="preserve">Notes:  </t>
  </si>
  <si>
    <t>The Cost Per Pay Period for Salaries (Cell D-9) amount was obtained by dividing the yearly budgeted salary amount shown in the Salary Schedule by 26</t>
  </si>
  <si>
    <t xml:space="preserve">pay periods. </t>
  </si>
  <si>
    <t xml:space="preserve">Salary Schedule: </t>
  </si>
  <si>
    <t>Expenditure Summary Report at 12/31/13</t>
  </si>
  <si>
    <t>Expenditure Summary Report at 02/12/14</t>
  </si>
  <si>
    <t xml:space="preserve">2014 Payroll Schedule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</si>
</sst>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0000CC"/>
      <name val="Arial"/>
      <family val="2"/>
    </font>
    <font>
      <b/>
      <sz val="10"/>
      <color indexed="20"/>
      <name val="Arial"/>
      <family val="2"/>
    </font>
    <font>
      <sz val="10"/>
      <color rgb="FF0000CC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5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9" xfId="0" applyBorder="1"/>
    <xf numFmtId="44" fontId="0" fillId="0" borderId="9" xfId="0" applyNumberFormat="1" applyBorder="1"/>
    <xf numFmtId="0" fontId="0" fillId="0" borderId="2" xfId="0" applyFill="1" applyBorder="1"/>
    <xf numFmtId="44" fontId="0" fillId="0" borderId="1" xfId="0" applyNumberFormat="1" applyBorder="1"/>
    <xf numFmtId="44" fontId="0" fillId="0" borderId="1" xfId="0" applyNumberFormat="1" applyFill="1" applyBorder="1"/>
    <xf numFmtId="44" fontId="0" fillId="0" borderId="2" xfId="0" applyNumberFormat="1" applyFont="1" applyFill="1" applyBorder="1"/>
    <xf numFmtId="0" fontId="0" fillId="0" borderId="3" xfId="0" applyBorder="1"/>
    <xf numFmtId="44" fontId="1" fillId="0" borderId="0" xfId="0" applyNumberFormat="1" applyFont="1" applyFill="1" applyBorder="1"/>
    <xf numFmtId="44" fontId="0" fillId="0" borderId="0" xfId="0" applyNumberFormat="1"/>
    <xf numFmtId="44" fontId="7" fillId="0" borderId="2" xfId="0" applyNumberFormat="1" applyFont="1" applyFill="1" applyBorder="1"/>
    <xf numFmtId="0" fontId="0" fillId="0" borderId="8" xfId="0" applyBorder="1"/>
    <xf numFmtId="44" fontId="1" fillId="0" borderId="9" xfId="0" applyNumberFormat="1" applyFont="1" applyFill="1" applyBorder="1"/>
    <xf numFmtId="0" fontId="0" fillId="0" borderId="2" xfId="0" applyBorder="1"/>
    <xf numFmtId="44" fontId="3" fillId="0" borderId="7" xfId="0" applyNumberFormat="1" applyFont="1" applyBorder="1"/>
    <xf numFmtId="44" fontId="3" fillId="0" borderId="8" xfId="0" applyNumberFormat="1" applyFont="1" applyBorder="1"/>
    <xf numFmtId="44" fontId="8" fillId="2" borderId="8" xfId="0" applyNumberFormat="1" applyFont="1" applyFill="1" applyBorder="1"/>
    <xf numFmtId="44" fontId="3" fillId="0" borderId="0" xfId="0" applyNumberFormat="1" applyFont="1" applyFill="1" applyBorder="1"/>
    <xf numFmtId="44" fontId="3" fillId="3" borderId="10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0" fillId="0" borderId="0" xfId="0" applyNumberFormat="1"/>
    <xf numFmtId="0" fontId="0" fillId="0" borderId="0" xfId="0" applyNumberFormat="1" applyFill="1"/>
    <xf numFmtId="0" fontId="9" fillId="0" borderId="0" xfId="0" applyFont="1"/>
    <xf numFmtId="0" fontId="10" fillId="0" borderId="0" xfId="0" applyFont="1"/>
    <xf numFmtId="0" fontId="0" fillId="0" borderId="0" xfId="0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43" fontId="0" fillId="0" borderId="0" xfId="1" applyFont="1"/>
    <xf numFmtId="0" fontId="8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8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0</xdr:rowOff>
        </xdr:from>
        <xdr:to>
          <xdr:col>5</xdr:col>
          <xdr:colOff>1066800</xdr:colOff>
          <xdr:row>41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104775</xdr:colOff>
      <xdr:row>40</xdr:row>
      <xdr:rowOff>171450</xdr:rowOff>
    </xdr:from>
    <xdr:to>
      <xdr:col>4</xdr:col>
      <xdr:colOff>752475</xdr:colOff>
      <xdr:row>40</xdr:row>
      <xdr:rowOff>171450</xdr:rowOff>
    </xdr:to>
    <xdr:cxnSp macro="">
      <xdr:nvCxnSpPr>
        <xdr:cNvPr id="4" name="Straight Arrow Connector 3"/>
        <xdr:cNvCxnSpPr/>
      </xdr:nvCxnSpPr>
      <xdr:spPr>
        <a:xfrm>
          <a:off x="1323975" y="6991350"/>
          <a:ext cx="22955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5</xdr:col>
          <xdr:colOff>1066800</xdr:colOff>
          <xdr:row>44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5</xdr:col>
          <xdr:colOff>1047750</xdr:colOff>
          <xdr:row>46</xdr:row>
          <xdr:rowOff>9525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904875</xdr:colOff>
          <xdr:row>48</xdr:row>
          <xdr:rowOff>0</xdr:rowOff>
        </xdr:from>
        <xdr:to>
          <xdr:col>5</xdr:col>
          <xdr:colOff>1057275</xdr:colOff>
          <xdr:row>49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</xdr:col>
      <xdr:colOff>76200</xdr:colOff>
      <xdr:row>48</xdr:row>
      <xdr:rowOff>171450</xdr:rowOff>
    </xdr:from>
    <xdr:to>
      <xdr:col>4</xdr:col>
      <xdr:colOff>723900</xdr:colOff>
      <xdr:row>48</xdr:row>
      <xdr:rowOff>171450</xdr:rowOff>
    </xdr:to>
    <xdr:cxnSp macro="">
      <xdr:nvCxnSpPr>
        <xdr:cNvPr id="3" name="Straight Arrow Connector 2"/>
        <xdr:cNvCxnSpPr/>
      </xdr:nvCxnSpPr>
      <xdr:spPr>
        <a:xfrm>
          <a:off x="1905000" y="9210675"/>
          <a:ext cx="16859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43</xdr:row>
      <xdr:rowOff>200025</xdr:rowOff>
    </xdr:from>
    <xdr:to>
      <xdr:col>4</xdr:col>
      <xdr:colOff>847725</xdr:colOff>
      <xdr:row>43</xdr:row>
      <xdr:rowOff>209550</xdr:rowOff>
    </xdr:to>
    <xdr:cxnSp macro="">
      <xdr:nvCxnSpPr>
        <xdr:cNvPr id="7" name="Straight Arrow Connector 6"/>
        <xdr:cNvCxnSpPr/>
      </xdr:nvCxnSpPr>
      <xdr:spPr>
        <a:xfrm flipV="1">
          <a:off x="2914650" y="8096250"/>
          <a:ext cx="8001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45</xdr:row>
      <xdr:rowOff>161925</xdr:rowOff>
    </xdr:from>
    <xdr:to>
      <xdr:col>4</xdr:col>
      <xdr:colOff>857250</xdr:colOff>
      <xdr:row>45</xdr:row>
      <xdr:rowOff>171450</xdr:rowOff>
    </xdr:to>
    <xdr:cxnSp macro="">
      <xdr:nvCxnSpPr>
        <xdr:cNvPr id="9" name="Straight Arrow Connector 8"/>
        <xdr:cNvCxnSpPr/>
      </xdr:nvCxnSpPr>
      <xdr:spPr>
        <a:xfrm flipV="1">
          <a:off x="2924175" y="8562975"/>
          <a:ext cx="8001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49"/>
  <sheetViews>
    <sheetView tabSelected="1" zoomScaleNormal="85" workbookViewId="0">
      <selection activeCell="A2" sqref="A2"/>
    </sheetView>
  </sheetViews>
  <sheetFormatPr defaultRowHeight="12.75" x14ac:dyDescent="0.2"/>
  <cols>
    <col min="4" max="4" width="15.5703125" customWidth="1"/>
    <col min="5" max="5" width="13.5703125" customWidth="1"/>
    <col min="6" max="6" width="16.140625" customWidth="1"/>
    <col min="7" max="7" width="16.85546875" customWidth="1"/>
    <col min="8" max="8" width="15.42578125" customWidth="1"/>
    <col min="9" max="9" width="11.5703125" bestFit="1" customWidth="1"/>
    <col min="10" max="10" width="20.42578125" hidden="1" customWidth="1"/>
    <col min="11" max="11" width="0" hidden="1" customWidth="1"/>
    <col min="12" max="12" width="11" customWidth="1"/>
    <col min="13" max="13" width="10.85546875" customWidth="1"/>
  </cols>
  <sheetData>
    <row r="2" spans="1:10" x14ac:dyDescent="0.2">
      <c r="A2" s="1" t="s">
        <v>0</v>
      </c>
    </row>
    <row r="3" spans="1:10" x14ac:dyDescent="0.2">
      <c r="A3" s="2" t="s">
        <v>1</v>
      </c>
    </row>
    <row r="4" spans="1:10" x14ac:dyDescent="0.2">
      <c r="B4" s="3" t="s">
        <v>2</v>
      </c>
      <c r="C4" s="3"/>
      <c r="D4" s="3"/>
      <c r="E4" s="3"/>
      <c r="F4" s="3"/>
      <c r="G4" s="2"/>
    </row>
    <row r="5" spans="1:10" x14ac:dyDescent="0.2">
      <c r="B5" s="4"/>
    </row>
    <row r="6" spans="1:10" x14ac:dyDescent="0.2">
      <c r="D6" s="5" t="s">
        <v>3</v>
      </c>
      <c r="E6" s="5" t="s">
        <v>4</v>
      </c>
      <c r="F6" s="5" t="s">
        <v>5</v>
      </c>
      <c r="G6" s="5" t="s">
        <v>6</v>
      </c>
      <c r="H6" s="6" t="s">
        <v>7</v>
      </c>
    </row>
    <row r="7" spans="1:10" x14ac:dyDescent="0.2">
      <c r="D7" s="7" t="s">
        <v>8</v>
      </c>
      <c r="E7" s="7" t="s">
        <v>9</v>
      </c>
      <c r="F7" s="7" t="s">
        <v>10</v>
      </c>
      <c r="G7" s="7" t="s">
        <v>11</v>
      </c>
      <c r="H7" s="43" t="s">
        <v>12</v>
      </c>
    </row>
    <row r="8" spans="1:10" x14ac:dyDescent="0.2">
      <c r="A8" s="8"/>
      <c r="B8" s="8"/>
      <c r="C8" s="9"/>
      <c r="D8" s="10"/>
      <c r="E8" s="10"/>
      <c r="F8" s="10"/>
      <c r="G8" s="11">
        <v>41682</v>
      </c>
      <c r="H8" s="12" t="s">
        <v>13</v>
      </c>
      <c r="I8" s="13"/>
    </row>
    <row r="9" spans="1:10" x14ac:dyDescent="0.2">
      <c r="A9" s="14" t="s">
        <v>14</v>
      </c>
      <c r="B9" s="13"/>
      <c r="C9" s="15">
        <v>113</v>
      </c>
      <c r="D9" s="16">
        <f>517788/26</f>
        <v>19914.923076923078</v>
      </c>
      <c r="E9" s="17">
        <v>15.5</v>
      </c>
      <c r="F9" s="18">
        <f t="shared" ref="F9:F15" si="0">(D9*E9)</f>
        <v>308681.30769230769</v>
      </c>
      <c r="G9" s="19">
        <f>357680.98-33671.14</f>
        <v>324009.83999999997</v>
      </c>
      <c r="H9" s="20">
        <f t="shared" ref="H9:H15" si="1">SUM(G9-F9)</f>
        <v>15328.53230769228</v>
      </c>
      <c r="I9" s="13"/>
    </row>
    <row r="10" spans="1:10" x14ac:dyDescent="0.2">
      <c r="A10" s="21" t="s">
        <v>15</v>
      </c>
      <c r="B10" s="13"/>
      <c r="C10" s="15">
        <v>211</v>
      </c>
      <c r="D10" s="16">
        <v>3260.49</v>
      </c>
      <c r="E10" s="17">
        <v>15.5</v>
      </c>
      <c r="F10" s="18">
        <f t="shared" si="0"/>
        <v>50537.594999999994</v>
      </c>
      <c r="G10" s="19">
        <f>63425.18-9771.94</f>
        <v>53653.24</v>
      </c>
      <c r="H10" s="20">
        <f t="shared" si="1"/>
        <v>3115.6450000000041</v>
      </c>
      <c r="I10" s="22"/>
      <c r="J10" s="23">
        <f>SUM(F10:F15)</f>
        <v>111869.02944615386</v>
      </c>
    </row>
    <row r="11" spans="1:10" x14ac:dyDescent="0.2">
      <c r="A11" s="21" t="s">
        <v>16</v>
      </c>
      <c r="B11" s="13"/>
      <c r="C11" s="15">
        <v>212</v>
      </c>
      <c r="D11" s="16">
        <f>558/12</f>
        <v>46.5</v>
      </c>
      <c r="E11" s="17">
        <v>8</v>
      </c>
      <c r="F11" s="18">
        <f t="shared" si="0"/>
        <v>372</v>
      </c>
      <c r="G11" s="19">
        <f>289.41-43.52</f>
        <v>245.89000000000001</v>
      </c>
      <c r="H11" s="24">
        <f t="shared" si="1"/>
        <v>-126.10999999999999</v>
      </c>
      <c r="I11" s="13"/>
      <c r="J11" s="23">
        <f>SUM(J10:J10)</f>
        <v>111869.02944615386</v>
      </c>
    </row>
    <row r="12" spans="1:10" x14ac:dyDescent="0.2">
      <c r="A12" s="21" t="s">
        <v>17</v>
      </c>
      <c r="B12" s="13"/>
      <c r="C12" s="15">
        <v>220</v>
      </c>
      <c r="D12" s="16">
        <f>D9*0.0765</f>
        <v>1523.4916153846154</v>
      </c>
      <c r="E12" s="17">
        <v>15.5</v>
      </c>
      <c r="F12" s="18">
        <f t="shared" si="0"/>
        <v>23614.12003846154</v>
      </c>
      <c r="G12" s="19">
        <f>27623.28-2470.8</f>
        <v>25152.48</v>
      </c>
      <c r="H12" s="20">
        <f t="shared" si="1"/>
        <v>1538.3599615384592</v>
      </c>
      <c r="I12" s="22"/>
      <c r="J12">
        <f>J10/J11</f>
        <v>1</v>
      </c>
    </row>
    <row r="13" spans="1:10" x14ac:dyDescent="0.2">
      <c r="A13" s="21" t="s">
        <v>18</v>
      </c>
      <c r="B13" s="13"/>
      <c r="C13" s="15">
        <v>230</v>
      </c>
      <c r="D13" s="16">
        <f>D9*10.89%</f>
        <v>2168.7351230769236</v>
      </c>
      <c r="E13" s="17">
        <v>15.5</v>
      </c>
      <c r="F13" s="18">
        <f t="shared" si="0"/>
        <v>33615.394407692314</v>
      </c>
      <c r="G13" s="19">
        <f>39250.96-3666.81</f>
        <v>35584.15</v>
      </c>
      <c r="H13" s="20">
        <f t="shared" si="1"/>
        <v>1968.755592307687</v>
      </c>
      <c r="I13" s="22"/>
    </row>
    <row r="14" spans="1:10" x14ac:dyDescent="0.2">
      <c r="A14" s="21" t="s">
        <v>19</v>
      </c>
      <c r="B14" s="13"/>
      <c r="C14" s="15">
        <v>250</v>
      </c>
      <c r="D14" s="16">
        <v>107.02</v>
      </c>
      <c r="E14" s="17">
        <v>15.5</v>
      </c>
      <c r="F14" s="18">
        <f t="shared" si="0"/>
        <v>1658.81</v>
      </c>
      <c r="G14" s="19">
        <f>2693.9-191.94</f>
        <v>2501.96</v>
      </c>
      <c r="H14" s="20">
        <f t="shared" si="1"/>
        <v>843.15000000000009</v>
      </c>
      <c r="I14" s="13"/>
      <c r="J14" s="23"/>
    </row>
    <row r="15" spans="1:10" x14ac:dyDescent="0.2">
      <c r="A15" s="10" t="s">
        <v>20</v>
      </c>
      <c r="B15" s="8"/>
      <c r="C15" s="25">
        <v>260</v>
      </c>
      <c r="D15" s="16">
        <v>133.62</v>
      </c>
      <c r="E15" s="17">
        <v>15.5</v>
      </c>
      <c r="F15" s="18">
        <f t="shared" si="0"/>
        <v>2071.11</v>
      </c>
      <c r="G15" s="19">
        <f>3942.99-241.24</f>
        <v>3701.75</v>
      </c>
      <c r="H15" s="26">
        <f t="shared" si="1"/>
        <v>1630.6399999999999</v>
      </c>
      <c r="I15" s="22"/>
      <c r="J15" s="23"/>
    </row>
    <row r="16" spans="1:10" x14ac:dyDescent="0.2">
      <c r="A16" s="14"/>
      <c r="B16" s="13"/>
      <c r="C16" s="14"/>
      <c r="D16" s="14"/>
      <c r="E16" s="14"/>
      <c r="F16" s="14"/>
      <c r="G16" s="14"/>
      <c r="H16" s="27"/>
      <c r="I16" s="13"/>
    </row>
    <row r="17" spans="1:13" x14ac:dyDescent="0.2">
      <c r="A17" s="10"/>
      <c r="B17" s="8"/>
      <c r="C17" s="25"/>
      <c r="D17" s="28">
        <f>SUM(D9:D15)</f>
        <v>27154.779815384616</v>
      </c>
      <c r="E17" s="10"/>
      <c r="F17" s="29">
        <f>SUM(F9:F15)</f>
        <v>420550.33713846147</v>
      </c>
      <c r="G17" s="28">
        <f>SUM(G9:G15)</f>
        <v>444849.31</v>
      </c>
      <c r="H17" s="30">
        <f>SUM(H9:H15)</f>
        <v>24298.97286153843</v>
      </c>
      <c r="I17" s="31"/>
    </row>
    <row r="18" spans="1:13" ht="13.5" thickBot="1" x14ac:dyDescent="0.25">
      <c r="I18" s="13"/>
      <c r="J18" s="32">
        <f>SUM(H17)</f>
        <v>24298.97286153843</v>
      </c>
    </row>
    <row r="19" spans="1:13" ht="13.5" thickTop="1" x14ac:dyDescent="0.2">
      <c r="A19" t="s">
        <v>21</v>
      </c>
      <c r="M19" s="33"/>
    </row>
    <row r="20" spans="1:13" x14ac:dyDescent="0.2">
      <c r="C20" t="s">
        <v>22</v>
      </c>
      <c r="F20" s="44" t="s">
        <v>23</v>
      </c>
      <c r="G20" s="44"/>
      <c r="I20" s="34" t="s">
        <v>24</v>
      </c>
      <c r="M20" s="35"/>
    </row>
    <row r="21" spans="1:13" x14ac:dyDescent="0.2">
      <c r="D21" s="36">
        <v>1</v>
      </c>
      <c r="E21" t="s">
        <v>25</v>
      </c>
      <c r="F21" s="35">
        <v>41666</v>
      </c>
      <c r="G21" s="35">
        <v>41679</v>
      </c>
      <c r="I21" s="35">
        <v>41691</v>
      </c>
      <c r="M21" s="35"/>
    </row>
    <row r="22" spans="1:13" x14ac:dyDescent="0.2">
      <c r="D22" s="36">
        <v>2</v>
      </c>
      <c r="E22" t="s">
        <v>26</v>
      </c>
      <c r="F22" s="35">
        <v>41680</v>
      </c>
      <c r="G22" s="35">
        <v>41693</v>
      </c>
      <c r="I22" s="35">
        <v>41705</v>
      </c>
      <c r="M22" s="35"/>
    </row>
    <row r="23" spans="1:13" x14ac:dyDescent="0.2">
      <c r="A23" s="37"/>
      <c r="B23" s="37"/>
      <c r="C23" s="37"/>
      <c r="D23" s="36">
        <v>3</v>
      </c>
      <c r="E23" t="s">
        <v>27</v>
      </c>
      <c r="F23" s="35">
        <v>41694</v>
      </c>
      <c r="G23" s="35">
        <v>41707</v>
      </c>
      <c r="I23" s="35">
        <v>41719</v>
      </c>
      <c r="M23" s="35"/>
    </row>
    <row r="24" spans="1:13" x14ac:dyDescent="0.2">
      <c r="A24" s="37"/>
      <c r="B24" s="37"/>
      <c r="C24" s="37"/>
      <c r="D24" s="36">
        <v>4</v>
      </c>
      <c r="E24" t="s">
        <v>28</v>
      </c>
      <c r="F24" s="35">
        <v>41708</v>
      </c>
      <c r="G24" s="35">
        <v>41721</v>
      </c>
      <c r="I24" s="35">
        <v>41733</v>
      </c>
      <c r="M24" s="35"/>
    </row>
    <row r="25" spans="1:13" x14ac:dyDescent="0.2">
      <c r="A25" s="37"/>
      <c r="B25" s="37"/>
      <c r="C25" s="37"/>
      <c r="D25" s="36">
        <v>5</v>
      </c>
      <c r="E25" t="s">
        <v>29</v>
      </c>
      <c r="F25" s="35">
        <v>41722</v>
      </c>
      <c r="G25" s="35">
        <v>41735</v>
      </c>
      <c r="I25" s="35">
        <v>41747</v>
      </c>
      <c r="M25" s="35"/>
    </row>
    <row r="26" spans="1:13" x14ac:dyDescent="0.2">
      <c r="D26" s="36">
        <v>6</v>
      </c>
      <c r="E26" t="s">
        <v>30</v>
      </c>
      <c r="F26" s="35">
        <v>41736</v>
      </c>
      <c r="G26" s="35">
        <v>41749</v>
      </c>
      <c r="I26" s="35">
        <v>41761</v>
      </c>
      <c r="M26" s="35"/>
    </row>
    <row r="27" spans="1:13" x14ac:dyDescent="0.2">
      <c r="D27" s="36">
        <v>7</v>
      </c>
      <c r="E27" t="s">
        <v>31</v>
      </c>
      <c r="F27" s="35">
        <v>41750</v>
      </c>
      <c r="G27" s="35">
        <v>41763</v>
      </c>
      <c r="I27" s="35">
        <v>41775</v>
      </c>
      <c r="M27" s="35"/>
    </row>
    <row r="28" spans="1:13" x14ac:dyDescent="0.2">
      <c r="D28" s="36">
        <v>8</v>
      </c>
      <c r="E28" t="s">
        <v>32</v>
      </c>
      <c r="F28" s="35">
        <v>41764</v>
      </c>
      <c r="G28" s="35">
        <v>41777</v>
      </c>
      <c r="I28" s="35">
        <v>41789</v>
      </c>
      <c r="M28" s="35"/>
    </row>
    <row r="29" spans="1:13" ht="12.75" customHeight="1" x14ac:dyDescent="0.2">
      <c r="D29" s="36">
        <v>9</v>
      </c>
      <c r="E29" t="s">
        <v>33</v>
      </c>
      <c r="F29" s="35">
        <v>41778</v>
      </c>
      <c r="G29" s="35">
        <v>41791</v>
      </c>
      <c r="I29" s="35">
        <v>41803</v>
      </c>
      <c r="M29" s="35"/>
    </row>
    <row r="30" spans="1:13" x14ac:dyDescent="0.2">
      <c r="D30" s="36">
        <v>10</v>
      </c>
      <c r="E30" t="s">
        <v>34</v>
      </c>
      <c r="F30" s="35">
        <v>41792</v>
      </c>
      <c r="G30" s="35">
        <v>41805</v>
      </c>
      <c r="I30" s="35">
        <v>41817</v>
      </c>
      <c r="M30" s="35"/>
    </row>
    <row r="31" spans="1:13" ht="12.75" customHeight="1" x14ac:dyDescent="0.2">
      <c r="A31" s="45"/>
      <c r="B31" s="46"/>
      <c r="C31" s="46"/>
      <c r="D31" s="36">
        <v>11</v>
      </c>
      <c r="E31" t="s">
        <v>35</v>
      </c>
      <c r="F31" s="35">
        <v>41806</v>
      </c>
      <c r="G31" s="35">
        <v>41819</v>
      </c>
      <c r="I31" s="35">
        <v>41831</v>
      </c>
      <c r="M31" s="35"/>
    </row>
    <row r="32" spans="1:13" x14ac:dyDescent="0.2">
      <c r="D32" s="36">
        <v>12</v>
      </c>
      <c r="E32" t="s">
        <v>36</v>
      </c>
      <c r="F32" s="35">
        <v>41820</v>
      </c>
      <c r="G32" s="35">
        <v>41833</v>
      </c>
      <c r="I32" s="35">
        <v>41845</v>
      </c>
      <c r="M32" s="35"/>
    </row>
    <row r="33" spans="1:13" x14ac:dyDescent="0.2">
      <c r="A33" s="38"/>
      <c r="B33" s="38"/>
      <c r="C33" s="38"/>
      <c r="D33" s="36">
        <v>13</v>
      </c>
      <c r="E33" t="s">
        <v>37</v>
      </c>
      <c r="F33" s="35">
        <v>41834</v>
      </c>
      <c r="G33" s="35">
        <v>41847</v>
      </c>
      <c r="I33" s="35">
        <v>41859</v>
      </c>
      <c r="M33" s="35"/>
    </row>
    <row r="34" spans="1:13" x14ac:dyDescent="0.2">
      <c r="A34" s="39"/>
      <c r="B34" s="39"/>
      <c r="C34" s="39"/>
      <c r="D34" s="36">
        <v>14</v>
      </c>
      <c r="E34" t="s">
        <v>38</v>
      </c>
      <c r="F34" s="35">
        <v>41848</v>
      </c>
      <c r="G34" s="35">
        <v>41861</v>
      </c>
      <c r="I34" s="35">
        <v>41873</v>
      </c>
      <c r="M34" s="35"/>
    </row>
    <row r="35" spans="1:13" x14ac:dyDescent="0.2">
      <c r="A35" s="39"/>
      <c r="B35" s="39"/>
      <c r="C35" s="39"/>
      <c r="D35" s="36">
        <v>15</v>
      </c>
      <c r="E35" t="s">
        <v>39</v>
      </c>
      <c r="F35" s="35">
        <v>41862</v>
      </c>
      <c r="G35" s="35">
        <v>41875</v>
      </c>
      <c r="I35" s="35">
        <v>41887</v>
      </c>
      <c r="M35" s="35"/>
    </row>
    <row r="36" spans="1:13" x14ac:dyDescent="0.2">
      <c r="A36" s="40"/>
      <c r="B36" s="39"/>
      <c r="C36" s="41"/>
      <c r="D36" s="36">
        <v>16</v>
      </c>
      <c r="E36" t="s">
        <v>40</v>
      </c>
      <c r="F36" s="35">
        <v>41876</v>
      </c>
      <c r="G36" s="35">
        <v>41880</v>
      </c>
      <c r="I36" s="35">
        <v>41901</v>
      </c>
      <c r="J36" t="s">
        <v>41</v>
      </c>
    </row>
    <row r="37" spans="1:13" x14ac:dyDescent="0.2">
      <c r="A37" t="s">
        <v>42</v>
      </c>
      <c r="G37" s="42"/>
      <c r="H37" s="42"/>
      <c r="I37" s="42"/>
      <c r="J37" s="42"/>
    </row>
    <row r="38" spans="1:13" x14ac:dyDescent="0.2">
      <c r="A38" t="s">
        <v>43</v>
      </c>
      <c r="G38" s="42"/>
      <c r="H38" s="42"/>
      <c r="I38" s="42"/>
      <c r="J38" s="42"/>
    </row>
    <row r="39" spans="1:13" x14ac:dyDescent="0.2">
      <c r="A39" t="s">
        <v>44</v>
      </c>
      <c r="G39" s="42"/>
      <c r="H39" s="42"/>
      <c r="I39" s="42"/>
      <c r="J39" s="42"/>
    </row>
    <row r="41" spans="1:13" ht="22.5" customHeight="1" x14ac:dyDescent="0.2">
      <c r="A41" t="s">
        <v>45</v>
      </c>
    </row>
    <row r="44" spans="1:13" ht="27" customHeight="1" x14ac:dyDescent="0.2">
      <c r="A44" t="s">
        <v>46</v>
      </c>
    </row>
    <row r="46" spans="1:13" ht="24.75" customHeight="1" x14ac:dyDescent="0.2">
      <c r="A46" t="s">
        <v>47</v>
      </c>
    </row>
    <row r="49" spans="1:1" ht="24" customHeight="1" x14ac:dyDescent="0.2">
      <c r="A49" t="s">
        <v>48</v>
      </c>
    </row>
  </sheetData>
  <mergeCells count="2">
    <mergeCell ref="F20:G20"/>
    <mergeCell ref="A31:C31"/>
  </mergeCells>
  <pageMargins left="0.25" right="0.25" top="0.25" bottom="0.25" header="0.3" footer="0.3"/>
  <pageSetup orientation="landscape" r:id="rId1"/>
  <headerFooter alignWithMargins="0">
    <oddFooter xml:space="preserve">&amp;L&amp;F&amp;R&amp;8Prepared by Mike Escaname 
Health &amp; Human Services Dept. 
02/12/14 &amp;10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autoPict="0" r:id="rId5">
            <anchor moveWithCells="1">
              <from>
                <xdr:col>5</xdr:col>
                <xdr:colOff>0</xdr:colOff>
                <xdr:row>40</xdr:row>
                <xdr:rowOff>0</xdr:rowOff>
              </from>
              <to>
                <xdr:col>5</xdr:col>
                <xdr:colOff>1066800</xdr:colOff>
                <xdr:row>41</xdr:row>
                <xdr:rowOff>19050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  <mc:AlternateContent xmlns:mc="http://schemas.openxmlformats.org/markup-compatibility/2006">
      <mc:Choice Requires="x14">
        <oleObject progId="Acrobat Document" dvAspect="DVASPECT_ICON" shapeId="1027" r:id="rId6">
          <objectPr defaultSize="0" autoPict="0" r:id="rId7">
            <anchor moveWithCells="1">
              <from>
                <xdr:col>5</xdr:col>
                <xdr:colOff>0</xdr:colOff>
                <xdr:row>43</xdr:row>
                <xdr:rowOff>0</xdr:rowOff>
              </from>
              <to>
                <xdr:col>5</xdr:col>
                <xdr:colOff>1066800</xdr:colOff>
                <xdr:row>44</xdr:row>
                <xdr:rowOff>0</xdr:rowOff>
              </to>
            </anchor>
          </objectPr>
        </oleObject>
      </mc:Choice>
      <mc:Fallback>
        <oleObject progId="Acrobat Document" dvAspect="DVASPECT_ICON" shapeId="1027" r:id="rId6"/>
      </mc:Fallback>
    </mc:AlternateContent>
    <mc:AlternateContent xmlns:mc="http://schemas.openxmlformats.org/markup-compatibility/2006">
      <mc:Choice Requires="x14">
        <oleObject progId="Acrobat Document" dvAspect="DVASPECT_ICON" shapeId="1028" r:id="rId8">
          <objectPr defaultSize="0" autoPict="0" r:id="rId9">
            <anchor moveWithCells="1">
              <from>
                <xdr:col>5</xdr:col>
                <xdr:colOff>0</xdr:colOff>
                <xdr:row>45</xdr:row>
                <xdr:rowOff>0</xdr:rowOff>
              </from>
              <to>
                <xdr:col>5</xdr:col>
                <xdr:colOff>1047750</xdr:colOff>
                <xdr:row>46</xdr:row>
                <xdr:rowOff>9525</xdr:rowOff>
              </to>
            </anchor>
          </objectPr>
        </oleObject>
      </mc:Choice>
      <mc:Fallback>
        <oleObject progId="Acrobat Document" dvAspect="DVASPECT_ICON" shapeId="1028" r:id="rId8"/>
      </mc:Fallback>
    </mc:AlternateContent>
    <mc:AlternateContent xmlns:mc="http://schemas.openxmlformats.org/markup-compatibility/2006">
      <mc:Choice Requires="x14">
        <oleObject progId="Acrobat Document" dvAspect="DVASPECT_ICON" shapeId="1029" r:id="rId10">
          <objectPr defaultSize="0" autoPict="0" r:id="rId11">
            <anchor moveWithCells="1">
              <from>
                <xdr:col>5</xdr:col>
                <xdr:colOff>0</xdr:colOff>
                <xdr:row>48</xdr:row>
                <xdr:rowOff>0</xdr:rowOff>
              </from>
              <to>
                <xdr:col>5</xdr:col>
                <xdr:colOff>1057275</xdr:colOff>
                <xdr:row>49</xdr:row>
                <xdr:rowOff>0</xdr:rowOff>
              </to>
            </anchor>
          </objectPr>
        </oleObject>
      </mc:Choice>
      <mc:Fallback>
        <oleObject progId="Acrobat Document" dvAspect="DVASPECT_ICON" shapeId="1029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 FY 14 SAL PROJ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dcterms:created xsi:type="dcterms:W3CDTF">2014-02-12T21:02:17Z</dcterms:created>
  <dcterms:modified xsi:type="dcterms:W3CDTF">2014-02-12T21:16:01Z</dcterms:modified>
</cp:coreProperties>
</file>