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1355" windowHeight="7935"/>
  </bookViews>
  <sheets>
    <sheet name="Salary Budget CHS FY 15" sheetId="2" r:id="rId1"/>
    <sheet name="Sheet1" sheetId="3" r:id="rId2"/>
  </sheets>
  <calcPr calcId="145621"/>
</workbook>
</file>

<file path=xl/calcChain.xml><?xml version="1.0" encoding="utf-8"?>
<calcChain xmlns="http://schemas.openxmlformats.org/spreadsheetml/2006/main">
  <c r="N14" i="2" l="1"/>
  <c r="N16" i="2" l="1"/>
  <c r="N15" i="2"/>
  <c r="Q9" i="2"/>
  <c r="P9" i="2"/>
  <c r="J9" i="2"/>
  <c r="F44" i="3"/>
  <c r="H44" i="3" s="1"/>
  <c r="D37" i="3"/>
  <c r="D36" i="3"/>
  <c r="F43" i="3" s="1"/>
  <c r="H43" i="3" l="1"/>
  <c r="H45" i="3" s="1"/>
  <c r="F45" i="3"/>
  <c r="D38" i="3"/>
  <c r="D40" i="3" s="1"/>
  <c r="L9" i="2" l="1"/>
  <c r="M9" i="2" s="1"/>
  <c r="F9" i="2"/>
  <c r="K9" i="2" l="1"/>
  <c r="N9" i="2" s="1"/>
  <c r="N10" i="2" l="1"/>
  <c r="O9" i="2"/>
  <c r="N13" i="2" l="1"/>
  <c r="P10" i="2"/>
  <c r="N11" i="2" s="1"/>
  <c r="Q10" i="2"/>
  <c r="N12" i="2" s="1"/>
  <c r="N17" i="2" l="1"/>
</calcChain>
</file>

<file path=xl/sharedStrings.xml><?xml version="1.0" encoding="utf-8"?>
<sst xmlns="http://schemas.openxmlformats.org/spreadsheetml/2006/main" count="86" uniqueCount="77">
  <si>
    <t xml:space="preserve">Slot # </t>
  </si>
  <si>
    <t xml:space="preserve">Hourly Rate </t>
  </si>
  <si>
    <t>Distribution</t>
  </si>
  <si>
    <t xml:space="preserve">Position Title </t>
  </si>
  <si>
    <t>340-003</t>
  </si>
  <si>
    <t>%</t>
  </si>
  <si>
    <t>Health Ins.</t>
  </si>
  <si>
    <t>Life Ins.</t>
  </si>
  <si>
    <t>Total Gross Salary - &gt;</t>
  </si>
  <si>
    <t xml:space="preserve">FICA  - (7.65% * Gross Salary) </t>
  </si>
  <si>
    <t xml:space="preserve"> Projected Salaries</t>
  </si>
  <si>
    <t>Insurance</t>
  </si>
  <si>
    <t xml:space="preserve">Notes: </t>
  </si>
  <si>
    <t>Work Hours</t>
  </si>
  <si>
    <t xml:space="preserve">For Budget Purposes Only </t>
  </si>
  <si>
    <t xml:space="preserve">Salary / Fringes Salary Schedule </t>
  </si>
  <si>
    <t>340-051</t>
  </si>
  <si>
    <t>G002</t>
  </si>
  <si>
    <t>Clerk II</t>
  </si>
  <si>
    <t xml:space="preserve">No cost of living raise is budgeted. </t>
  </si>
  <si>
    <t>Child Health FY 15</t>
  </si>
  <si>
    <t>09/01/2014 - 08/31/2015</t>
  </si>
  <si>
    <t xml:space="preserve">2014 PAYROLL SCHEDULE </t>
  </si>
  <si>
    <t xml:space="preserve">2015 PAYROLL SCHEDULE </t>
  </si>
  <si>
    <t>For FY 15 Grant Periods (09/01/2014 through 08/31/2015)</t>
  </si>
  <si>
    <t>Pay Period</t>
  </si>
  <si>
    <t xml:space="preserve">Work Period Covered </t>
  </si>
  <si>
    <t xml:space="preserve">Pay Day </t>
  </si>
  <si>
    <t xml:space="preserve">Number of Days </t>
  </si>
  <si>
    <t>12/15/2014 - 12/28/2014</t>
  </si>
  <si>
    <t>12/29/2014 - 01/11/2015</t>
  </si>
  <si>
    <t>01/12/2015 - 01/25/2015</t>
  </si>
  <si>
    <t>01/26/2015 - 02/08/2015</t>
  </si>
  <si>
    <t>02/09/2015 - 02/22/2015</t>
  </si>
  <si>
    <t>02/23/2015 - 03/08/2015</t>
  </si>
  <si>
    <t>03/09/2015 - 03/22/2015</t>
  </si>
  <si>
    <t>03/23/2015 - 04/05/2015</t>
  </si>
  <si>
    <t>04/06/2015 - 04/19/2015</t>
  </si>
  <si>
    <t>04/20/2015 - 05/03/2015</t>
  </si>
  <si>
    <t>05/04/2015 - 05/17/2015</t>
  </si>
  <si>
    <t>05/18/2015 - 05/31/2015</t>
  </si>
  <si>
    <t>06/01/2015 - 06/14/2015</t>
  </si>
  <si>
    <t>06/15/2015 - 06/28/2015</t>
  </si>
  <si>
    <t>06/29/2015 - 07/12/2015</t>
  </si>
  <si>
    <t>07/13/2015 - 07/26/2015</t>
  </si>
  <si>
    <t>07/27/2015 - 08/09/2015</t>
  </si>
  <si>
    <t>08/10/2015 - 08/23/2015</t>
  </si>
  <si>
    <t>08/25/2014 - 08/31/2014</t>
  </si>
  <si>
    <t>08/24/2015 - 09/06/2015</t>
  </si>
  <si>
    <t xml:space="preserve">26 pay periods / 261 days </t>
  </si>
  <si>
    <t>09/01/2013 - 09/07/2013</t>
  </si>
  <si>
    <t>09/08/2014 - 09/21/2014</t>
  </si>
  <si>
    <t>09/22/2014 - 10/05/2014</t>
  </si>
  <si>
    <t>10/06/2014 - 10/19/2014</t>
  </si>
  <si>
    <t>10/20/2014 - 11/02/2014</t>
  </si>
  <si>
    <t>11/03/2014 - 11/16/2014</t>
  </si>
  <si>
    <t>11/17/2014 - 11/30/2014</t>
  </si>
  <si>
    <t>12/01/2014 - 12/14/2014</t>
  </si>
  <si>
    <t>Number of Work Days in 2014 FY 15</t>
  </si>
  <si>
    <t>Number of Work Days in 2015 FY 15</t>
  </si>
  <si>
    <t>(8 hrs per day)</t>
  </si>
  <si>
    <t xml:space="preserve">Number of Work Hours in FY 13 Period = </t>
  </si>
  <si>
    <t xml:space="preserve">Number of Work Days To Be Paid at 2014 Salary </t>
  </si>
  <si>
    <t xml:space="preserve"> x 8 hrs = </t>
  </si>
  <si>
    <t xml:space="preserve">Number of Work Days To Be Paid at 2015 Salary </t>
  </si>
  <si>
    <t>09/01/14 to 08/31/15</t>
  </si>
  <si>
    <t>Health Insurance  - ($5,909.40 / yr *  % of pay from grant)</t>
  </si>
  <si>
    <t>Life Insurance  - ($37.56 / Yr / person prorated by % of pay from grant)</t>
  </si>
  <si>
    <t>Worker's Comp - (.75% * Gross Salary)</t>
  </si>
  <si>
    <t>Unemployment  - (.57% * Gross Salary)</t>
  </si>
  <si>
    <t>There are 2,088 work hours during the grant period of 09/01/2014 through 08/31/2015.</t>
  </si>
  <si>
    <t xml:space="preserve">Health Insurance is $5,909.40 / yr times the percentage of pay from the grant. </t>
  </si>
  <si>
    <t xml:space="preserve">2015 Fringe Rates </t>
  </si>
  <si>
    <t># of Hours in FY 15</t>
  </si>
  <si>
    <t>Retirement  - (11.28% * Gross Salary)</t>
  </si>
  <si>
    <t>General Fund Salary 
340-003</t>
  </si>
  <si>
    <t>Child Health Salary
340-051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</si>
</sst>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(* #,##0.0000_);_(* \(#,##0.0000\);_(* &quot;-&quot;????_);_(@_)"/>
    <numFmt numFmtId="165" formatCode="0_);\(0\)"/>
  </numFmts>
  <fonts count="1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6"/>
      <color indexed="12"/>
      <name val="Arial"/>
      <family val="2"/>
    </font>
    <font>
      <b/>
      <i/>
      <sz val="16"/>
      <color indexed="10"/>
      <name val="Arial"/>
      <family val="2"/>
    </font>
    <font>
      <i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rgb="FF0000CC"/>
      <name val="Arial"/>
      <family val="2"/>
    </font>
    <font>
      <b/>
      <sz val="10"/>
      <color indexed="17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20"/>
      <name val="Arial"/>
      <family val="2"/>
    </font>
    <font>
      <sz val="10"/>
      <color rgb="FF0000CC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16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3" xfId="0" applyBorder="1"/>
    <xf numFmtId="43" fontId="0" fillId="0" borderId="0" xfId="1" applyFont="1"/>
    <xf numFmtId="0" fontId="2" fillId="0" borderId="0" xfId="0" applyFont="1" applyAlignment="1">
      <alignment wrapText="1"/>
    </xf>
    <xf numFmtId="43" fontId="2" fillId="0" borderId="0" xfId="1" applyFont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3" fontId="1" fillId="0" borderId="1" xfId="1" applyFill="1" applyBorder="1"/>
    <xf numFmtId="43" fontId="1" fillId="0" borderId="4" xfId="1" applyFill="1" applyBorder="1"/>
    <xf numFmtId="43" fontId="0" fillId="0" borderId="1" xfId="0" applyNumberFormat="1" applyBorder="1"/>
    <xf numFmtId="43" fontId="0" fillId="0" borderId="4" xfId="0" applyNumberFormat="1" applyBorder="1"/>
    <xf numFmtId="0" fontId="0" fillId="0" borderId="0" xfId="0" applyBorder="1"/>
    <xf numFmtId="43" fontId="2" fillId="2" borderId="1" xfId="0" applyNumberFormat="1" applyFont="1" applyFill="1" applyBorder="1"/>
    <xf numFmtId="49" fontId="0" fillId="0" borderId="0" xfId="0" applyNumberFormat="1" applyFill="1" applyBorder="1"/>
    <xf numFmtId="43" fontId="1" fillId="0" borderId="0" xfId="1" applyFill="1" applyBorder="1"/>
    <xf numFmtId="0" fontId="0" fillId="0" borderId="0" xfId="0" applyFill="1" applyBorder="1"/>
    <xf numFmtId="43" fontId="0" fillId="0" borderId="0" xfId="1" applyFont="1" applyFill="1" applyBorder="1"/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9" fontId="0" fillId="0" borderId="5" xfId="0" applyNumberFormat="1" applyBorder="1"/>
    <xf numFmtId="49" fontId="2" fillId="0" borderId="1" xfId="0" applyNumberFormat="1" applyFont="1" applyBorder="1" applyAlignment="1">
      <alignment horizontal="center" wrapText="1"/>
    </xf>
    <xf numFmtId="43" fontId="2" fillId="0" borderId="1" xfId="1" applyFont="1" applyBorder="1" applyAlignment="1">
      <alignment horizontal="center" wrapText="1"/>
    </xf>
    <xf numFmtId="43" fontId="2" fillId="0" borderId="4" xfId="1" applyFont="1" applyBorder="1" applyAlignment="1">
      <alignment horizontal="center" wrapText="1"/>
    </xf>
    <xf numFmtId="164" fontId="1" fillId="0" borderId="1" xfId="1" applyNumberFormat="1" applyFill="1" applyBorder="1"/>
    <xf numFmtId="43" fontId="0" fillId="0" borderId="1" xfId="1" applyFont="1" applyBorder="1"/>
    <xf numFmtId="43" fontId="2" fillId="2" borderId="6" xfId="0" applyNumberFormat="1" applyFont="1" applyFill="1" applyBorder="1"/>
    <xf numFmtId="49" fontId="2" fillId="0" borderId="4" xfId="0" applyNumberFormat="1" applyFont="1" applyBorder="1"/>
    <xf numFmtId="43" fontId="0" fillId="0" borderId="4" xfId="1" applyFont="1" applyBorder="1"/>
    <xf numFmtId="0" fontId="0" fillId="0" borderId="4" xfId="0" applyBorder="1"/>
    <xf numFmtId="49" fontId="0" fillId="0" borderId="4" xfId="0" applyNumberFormat="1" applyBorder="1"/>
    <xf numFmtId="43" fontId="0" fillId="0" borderId="4" xfId="1" applyFont="1" applyFill="1" applyBorder="1"/>
    <xf numFmtId="0" fontId="0" fillId="0" borderId="4" xfId="0" applyFill="1" applyBorder="1"/>
    <xf numFmtId="165" fontId="2" fillId="0" borderId="1" xfId="1" applyNumberFormat="1" applyFont="1" applyBorder="1" applyAlignment="1">
      <alignment horizontal="center" wrapText="1"/>
    </xf>
    <xf numFmtId="43" fontId="2" fillId="0" borderId="6" xfId="1" applyFont="1" applyBorder="1" applyAlignment="1">
      <alignment horizontal="center" wrapText="1"/>
    </xf>
    <xf numFmtId="49" fontId="4" fillId="0" borderId="0" xfId="0" applyNumberFormat="1" applyFont="1" applyFill="1" applyBorder="1"/>
    <xf numFmtId="0" fontId="0" fillId="0" borderId="7" xfId="0" applyFill="1" applyBorder="1"/>
    <xf numFmtId="43" fontId="1" fillId="0" borderId="7" xfId="1" applyFill="1" applyBorder="1"/>
    <xf numFmtId="0" fontId="0" fillId="0" borderId="7" xfId="0" applyBorder="1"/>
    <xf numFmtId="43" fontId="0" fillId="0" borderId="0" xfId="1" applyFont="1" applyBorder="1"/>
    <xf numFmtId="49" fontId="3" fillId="0" borderId="0" xfId="0" applyNumberFormat="1" applyFont="1" applyFill="1" applyBorder="1"/>
    <xf numFmtId="49" fontId="3" fillId="0" borderId="4" xfId="0" applyNumberFormat="1" applyFont="1" applyBorder="1"/>
    <xf numFmtId="49" fontId="0" fillId="0" borderId="0" xfId="0" applyNumberFormat="1" applyBorder="1"/>
    <xf numFmtId="49" fontId="2" fillId="0" borderId="0" xfId="0" applyNumberFormat="1" applyFont="1" applyBorder="1"/>
    <xf numFmtId="49" fontId="3" fillId="0" borderId="0" xfId="0" applyNumberFormat="1" applyFont="1" applyBorder="1"/>
    <xf numFmtId="0" fontId="0" fillId="0" borderId="1" xfId="0" applyBorder="1"/>
    <xf numFmtId="43" fontId="2" fillId="4" borderId="4" xfId="0" applyNumberFormat="1" applyFont="1" applyFill="1" applyBorder="1"/>
    <xf numFmtId="43" fontId="9" fillId="4" borderId="8" xfId="0" applyNumberFormat="1" applyFont="1" applyFill="1" applyBorder="1"/>
    <xf numFmtId="49" fontId="2" fillId="0" borderId="1" xfId="1" applyNumberFormat="1" applyFont="1" applyBorder="1" applyAlignment="1">
      <alignment horizontal="center" wrapText="1"/>
    </xf>
    <xf numFmtId="0" fontId="8" fillId="0" borderId="0" xfId="2" applyFont="1"/>
    <xf numFmtId="0" fontId="3" fillId="0" borderId="0" xfId="2"/>
    <xf numFmtId="0" fontId="3" fillId="6" borderId="0" xfId="2" applyFill="1"/>
    <xf numFmtId="0" fontId="10" fillId="0" borderId="0" xfId="2" applyFont="1"/>
    <xf numFmtId="0" fontId="2" fillId="0" borderId="6" xfId="2" applyFont="1" applyBorder="1" applyAlignment="1">
      <alignment horizontal="center" wrapText="1"/>
    </xf>
    <xf numFmtId="0" fontId="2" fillId="0" borderId="1" xfId="2" applyFont="1" applyBorder="1" applyAlignment="1">
      <alignment horizontal="center" wrapText="1"/>
    </xf>
    <xf numFmtId="0" fontId="2" fillId="0" borderId="2" xfId="2" applyFont="1" applyBorder="1" applyAlignment="1">
      <alignment horizontal="center" wrapText="1"/>
    </xf>
    <xf numFmtId="0" fontId="3" fillId="6" borderId="0" xfId="2" applyFill="1" applyAlignment="1">
      <alignment wrapText="1"/>
    </xf>
    <xf numFmtId="0" fontId="3" fillId="0" borderId="9" xfId="2" applyBorder="1"/>
    <xf numFmtId="0" fontId="3" fillId="0" borderId="10" xfId="2" applyBorder="1"/>
    <xf numFmtId="14" fontId="3" fillId="0" borderId="11" xfId="2" applyNumberFormat="1" applyBorder="1"/>
    <xf numFmtId="14" fontId="3" fillId="0" borderId="10" xfId="2" applyNumberFormat="1" applyBorder="1"/>
    <xf numFmtId="0" fontId="3" fillId="3" borderId="10" xfId="2" applyFill="1" applyBorder="1"/>
    <xf numFmtId="0" fontId="3" fillId="3" borderId="10" xfId="2" applyFont="1" applyFill="1" applyBorder="1"/>
    <xf numFmtId="14" fontId="3" fillId="3" borderId="10" xfId="2" applyNumberFormat="1" applyFill="1" applyBorder="1"/>
    <xf numFmtId="0" fontId="3" fillId="0" borderId="12" xfId="2" applyBorder="1"/>
    <xf numFmtId="0" fontId="3" fillId="0" borderId="13" xfId="2" applyBorder="1"/>
    <xf numFmtId="14" fontId="3" fillId="0" borderId="14" xfId="2" applyNumberFormat="1" applyBorder="1"/>
    <xf numFmtId="14" fontId="3" fillId="0" borderId="13" xfId="2" applyNumberFormat="1" applyBorder="1"/>
    <xf numFmtId="0" fontId="3" fillId="3" borderId="13" xfId="2" applyFill="1" applyBorder="1"/>
    <xf numFmtId="0" fontId="3" fillId="3" borderId="13" xfId="2" applyFont="1" applyFill="1" applyBorder="1"/>
    <xf numFmtId="14" fontId="3" fillId="3" borderId="13" xfId="2" applyNumberFormat="1" applyFill="1" applyBorder="1"/>
    <xf numFmtId="0" fontId="3" fillId="0" borderId="12" xfId="2" applyFill="1" applyBorder="1"/>
    <xf numFmtId="0" fontId="3" fillId="0" borderId="13" xfId="2" applyFill="1" applyBorder="1"/>
    <xf numFmtId="14" fontId="3" fillId="0" borderId="14" xfId="2" applyNumberFormat="1" applyFill="1" applyBorder="1"/>
    <xf numFmtId="1" fontId="3" fillId="0" borderId="13" xfId="2" applyNumberFormat="1" applyFill="1" applyBorder="1"/>
    <xf numFmtId="0" fontId="3" fillId="0" borderId="13" xfId="2" applyFont="1" applyFill="1" applyBorder="1"/>
    <xf numFmtId="0" fontId="11" fillId="3" borderId="13" xfId="2" applyFont="1" applyFill="1" applyBorder="1"/>
    <xf numFmtId="0" fontId="12" fillId="0" borderId="0" xfId="2" applyFont="1"/>
    <xf numFmtId="0" fontId="3" fillId="3" borderId="12" xfId="2" applyFill="1" applyBorder="1"/>
    <xf numFmtId="14" fontId="3" fillId="3" borderId="14" xfId="2" applyNumberFormat="1" applyFill="1" applyBorder="1"/>
    <xf numFmtId="1" fontId="3" fillId="3" borderId="13" xfId="2" applyNumberFormat="1" applyFill="1" applyBorder="1"/>
    <xf numFmtId="14" fontId="3" fillId="3" borderId="13" xfId="2" applyNumberFormat="1" applyFont="1" applyFill="1" applyBorder="1"/>
    <xf numFmtId="0" fontId="3" fillId="3" borderId="15" xfId="2" applyFill="1" applyBorder="1"/>
    <xf numFmtId="0" fontId="3" fillId="3" borderId="5" xfId="2" applyFont="1" applyFill="1" applyBorder="1"/>
    <xf numFmtId="14" fontId="3" fillId="3" borderId="16" xfId="2" applyNumberFormat="1" applyFill="1" applyBorder="1"/>
    <xf numFmtId="1" fontId="3" fillId="3" borderId="5" xfId="2" applyNumberFormat="1" applyFill="1" applyBorder="1"/>
    <xf numFmtId="0" fontId="3" fillId="0" borderId="5" xfId="2" applyBorder="1"/>
    <xf numFmtId="0" fontId="13" fillId="0" borderId="0" xfId="2" applyFont="1"/>
    <xf numFmtId="0" fontId="3" fillId="0" borderId="0" xfId="2" applyFill="1" applyBorder="1"/>
    <xf numFmtId="0" fontId="3" fillId="0" borderId="0" xfId="2" applyFont="1"/>
    <xf numFmtId="1" fontId="3" fillId="0" borderId="0" xfId="2" applyNumberFormat="1" applyFont="1"/>
    <xf numFmtId="0" fontId="3" fillId="0" borderId="3" xfId="2" applyBorder="1"/>
    <xf numFmtId="1" fontId="3" fillId="0" borderId="0" xfId="2" applyNumberFormat="1"/>
    <xf numFmtId="0" fontId="3" fillId="0" borderId="0" xfId="2" applyFill="1" applyBorder="1" applyAlignment="1">
      <alignment horizontal="right"/>
    </xf>
    <xf numFmtId="0" fontId="14" fillId="0" borderId="0" xfId="2" applyFont="1"/>
    <xf numFmtId="0" fontId="14" fillId="5" borderId="8" xfId="2" applyFont="1" applyFill="1" applyBorder="1"/>
    <xf numFmtId="3" fontId="8" fillId="0" borderId="0" xfId="2" applyNumberFormat="1" applyFont="1" applyFill="1" applyBorder="1"/>
    <xf numFmtId="0" fontId="8" fillId="0" borderId="0" xfId="2" applyFont="1" applyFill="1" applyBorder="1"/>
    <xf numFmtId="0" fontId="3" fillId="5" borderId="0" xfId="2" applyFill="1"/>
    <xf numFmtId="41" fontId="0" fillId="0" borderId="6" xfId="1" applyNumberFormat="1" applyFont="1" applyBorder="1" applyAlignment="1"/>
    <xf numFmtId="41" fontId="0" fillId="0" borderId="2" xfId="1" applyNumberFormat="1" applyFont="1" applyBorder="1" applyAlignment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2" fillId="0" borderId="6" xfId="1" applyFont="1" applyBorder="1" applyAlignment="1">
      <alignment horizontal="center" wrapText="1"/>
    </xf>
    <xf numFmtId="43" fontId="2" fillId="0" borderId="2" xfId="1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2" fillId="7" borderId="4" xfId="1" applyFont="1" applyFill="1" applyBorder="1" applyAlignment="1">
      <alignment horizontal="center" wrapText="1"/>
    </xf>
    <xf numFmtId="43" fontId="1" fillId="7" borderId="4" xfId="1" applyFill="1" applyBorder="1"/>
    <xf numFmtId="43" fontId="2" fillId="7" borderId="1" xfId="1" applyFont="1" applyFill="1" applyBorder="1" applyAlignment="1">
      <alignment horizontal="center" wrapText="1"/>
    </xf>
    <xf numFmtId="43" fontId="1" fillId="7" borderId="1" xfId="1" applyFill="1" applyBorder="1"/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24</xdr:row>
      <xdr:rowOff>104775</xdr:rowOff>
    </xdr:from>
    <xdr:to>
      <xdr:col>2</xdr:col>
      <xdr:colOff>762000</xdr:colOff>
      <xdr:row>24</xdr:row>
      <xdr:rowOff>114300</xdr:rowOff>
    </xdr:to>
    <xdr:cxnSp macro="">
      <xdr:nvCxnSpPr>
        <xdr:cNvPr id="3" name="Straight Arrow Connector 2"/>
        <xdr:cNvCxnSpPr/>
      </xdr:nvCxnSpPr>
      <xdr:spPr>
        <a:xfrm flipV="1">
          <a:off x="1838325" y="5057775"/>
          <a:ext cx="70485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4</xdr:col>
          <xdr:colOff>19050</xdr:colOff>
          <xdr:row>25</xdr:row>
          <xdr:rowOff>9525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7"/>
  <sheetViews>
    <sheetView tabSelected="1" zoomScaleNormal="100" workbookViewId="0">
      <selection activeCell="H22" sqref="H22"/>
    </sheetView>
  </sheetViews>
  <sheetFormatPr defaultRowHeight="12.75" x14ac:dyDescent="0.2"/>
  <cols>
    <col min="1" max="1" width="6.5703125" customWidth="1"/>
    <col min="2" max="2" width="20.140625" customWidth="1"/>
    <col min="3" max="4" width="12.5703125" customWidth="1"/>
    <col min="5" max="5" width="11.5703125" style="4" customWidth="1"/>
    <col min="6" max="6" width="10.28515625" style="4" customWidth="1"/>
    <col min="7" max="7" width="8.140625" style="4" customWidth="1"/>
    <col min="8" max="8" width="9.42578125" style="4" bestFit="1" customWidth="1"/>
    <col min="9" max="9" width="10.7109375" style="4" customWidth="1"/>
    <col min="10" max="10" width="10.7109375" customWidth="1"/>
    <col min="11" max="11" width="11.42578125" customWidth="1"/>
    <col min="12" max="12" width="10.7109375" customWidth="1"/>
    <col min="13" max="13" width="5.7109375" customWidth="1"/>
    <col min="14" max="14" width="11.42578125" customWidth="1"/>
    <col min="15" max="15" width="5.7109375" customWidth="1"/>
    <col min="16" max="16" width="10.140625" customWidth="1"/>
    <col min="17" max="17" width="11.5703125" bestFit="1" customWidth="1"/>
  </cols>
  <sheetData>
    <row r="1" spans="1:18" ht="20.25" x14ac:dyDescent="0.3">
      <c r="A1" s="101" t="s">
        <v>20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ht="20.25" x14ac:dyDescent="0.3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1:18" ht="20.25" x14ac:dyDescent="0.3">
      <c r="A3" s="103" t="s">
        <v>15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1:18" ht="20.25" x14ac:dyDescent="0.3">
      <c r="A4" s="103" t="s">
        <v>21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</row>
    <row r="5" spans="1:18" ht="20.25" x14ac:dyDescent="0.3">
      <c r="A5" s="107" t="s">
        <v>14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</row>
    <row r="6" spans="1:18" x14ac:dyDescent="0.2">
      <c r="K6" s="3"/>
    </row>
    <row r="7" spans="1:18" ht="12.75" customHeight="1" x14ac:dyDescent="0.2">
      <c r="A7" s="5"/>
      <c r="B7" s="5"/>
      <c r="C7" s="5"/>
      <c r="D7" s="5"/>
      <c r="E7" s="6"/>
      <c r="F7" s="34" t="s">
        <v>1</v>
      </c>
      <c r="G7" s="105" t="s">
        <v>13</v>
      </c>
      <c r="H7" s="106"/>
      <c r="I7" s="33"/>
      <c r="J7" s="109" t="s">
        <v>65</v>
      </c>
      <c r="K7" s="110"/>
      <c r="L7" s="109" t="s">
        <v>2</v>
      </c>
      <c r="M7" s="111"/>
      <c r="N7" s="111"/>
      <c r="O7" s="110"/>
      <c r="P7" s="109" t="s">
        <v>11</v>
      </c>
      <c r="Q7" s="110"/>
    </row>
    <row r="8" spans="1:18" ht="51" customHeight="1" x14ac:dyDescent="0.2">
      <c r="A8" s="21" t="s">
        <v>0</v>
      </c>
      <c r="B8" s="1" t="s">
        <v>3</v>
      </c>
      <c r="C8" s="48">
        <v>2014</v>
      </c>
      <c r="D8" s="23" t="s">
        <v>75</v>
      </c>
      <c r="E8" s="112" t="s">
        <v>76</v>
      </c>
      <c r="F8" s="22" t="s">
        <v>1</v>
      </c>
      <c r="G8" s="105" t="s">
        <v>73</v>
      </c>
      <c r="H8" s="106"/>
      <c r="I8" s="23"/>
      <c r="J8" s="22" t="s">
        <v>65</v>
      </c>
      <c r="K8" s="2" t="s">
        <v>10</v>
      </c>
      <c r="L8" s="1" t="s">
        <v>4</v>
      </c>
      <c r="M8" s="18" t="s">
        <v>5</v>
      </c>
      <c r="N8" s="114" t="s">
        <v>16</v>
      </c>
      <c r="O8" s="19" t="s">
        <v>5</v>
      </c>
      <c r="P8" s="7" t="s">
        <v>6</v>
      </c>
      <c r="Q8" s="7" t="s">
        <v>7</v>
      </c>
    </row>
    <row r="9" spans="1:18" x14ac:dyDescent="0.2">
      <c r="A9" s="20" t="s">
        <v>17</v>
      </c>
      <c r="B9" s="45" t="s">
        <v>18</v>
      </c>
      <c r="C9" s="8">
        <v>22303</v>
      </c>
      <c r="D9" s="9">
        <v>3568</v>
      </c>
      <c r="E9" s="113">
        <v>18735</v>
      </c>
      <c r="F9" s="24">
        <f>E9/26/80</f>
        <v>9.0072115384615383</v>
      </c>
      <c r="G9" s="99">
        <v>2088</v>
      </c>
      <c r="H9" s="100"/>
      <c r="I9" s="25"/>
      <c r="J9" s="10">
        <f>F9*G9</f>
        <v>18807.057692307691</v>
      </c>
      <c r="K9" s="10">
        <f>SUM(I9:J9)</f>
        <v>18807.057692307691</v>
      </c>
      <c r="L9" s="8">
        <f>SUM(D9)</f>
        <v>3568</v>
      </c>
      <c r="M9" s="9">
        <f>L9/C9</f>
        <v>0.15997847823162803</v>
      </c>
      <c r="N9" s="115">
        <f>SUM(K9)</f>
        <v>18807.057692307691</v>
      </c>
      <c r="O9" s="10">
        <f>N9/C9</f>
        <v>0.84325237377517337</v>
      </c>
      <c r="P9" s="11">
        <f>(5909.4)*O9</f>
        <v>4983.1155775870093</v>
      </c>
      <c r="Q9" s="10">
        <f>37.56*O9</f>
        <v>31.672559158995515</v>
      </c>
    </row>
    <row r="10" spans="1:18" x14ac:dyDescent="0.2">
      <c r="B10" s="43"/>
      <c r="C10" s="43"/>
      <c r="D10" s="43"/>
      <c r="E10" s="43"/>
      <c r="F10" s="15"/>
      <c r="G10" s="27" t="s">
        <v>8</v>
      </c>
      <c r="H10" s="27"/>
      <c r="I10" s="27"/>
      <c r="J10" s="9"/>
      <c r="K10" s="11"/>
      <c r="L10" s="29"/>
      <c r="M10" s="29"/>
      <c r="N10" s="46">
        <f>SUM(N9:N9)</f>
        <v>18807.057692307691</v>
      </c>
      <c r="P10" s="26">
        <f>SUM(P9:P9)</f>
        <v>4983.1155775870093</v>
      </c>
      <c r="Q10" s="13">
        <f>SUM(Q9:Q9)</f>
        <v>31.672559158995515</v>
      </c>
    </row>
    <row r="11" spans="1:18" x14ac:dyDescent="0.2">
      <c r="B11" s="44"/>
      <c r="C11" s="42"/>
      <c r="D11" s="42"/>
      <c r="E11" s="42"/>
      <c r="F11" s="39"/>
      <c r="G11" s="41" t="s">
        <v>66</v>
      </c>
      <c r="H11" s="30"/>
      <c r="I11" s="30"/>
      <c r="J11" s="28"/>
      <c r="K11" s="29"/>
      <c r="L11" s="29"/>
      <c r="M11" s="29"/>
      <c r="N11" s="46">
        <f>SUM(P10)</f>
        <v>4983.1155775870093</v>
      </c>
    </row>
    <row r="12" spans="1:18" x14ac:dyDescent="0.2">
      <c r="B12" s="42"/>
      <c r="C12" s="42"/>
      <c r="D12" s="42"/>
      <c r="E12" s="42"/>
      <c r="F12" s="39"/>
      <c r="G12" s="41" t="s">
        <v>67</v>
      </c>
      <c r="H12" s="30"/>
      <c r="I12" s="30"/>
      <c r="J12" s="28"/>
      <c r="K12" s="29"/>
      <c r="L12" s="29"/>
      <c r="M12" s="29"/>
      <c r="N12" s="46">
        <f>SUM(Q10)</f>
        <v>31.672559158995515</v>
      </c>
    </row>
    <row r="13" spans="1:18" x14ac:dyDescent="0.2">
      <c r="A13" s="16"/>
      <c r="B13" s="42"/>
      <c r="C13" s="42"/>
      <c r="D13" s="42"/>
      <c r="E13" s="42"/>
      <c r="F13" s="17"/>
      <c r="G13" s="30" t="s">
        <v>9</v>
      </c>
      <c r="H13" s="30"/>
      <c r="I13" s="30"/>
      <c r="J13" s="31"/>
      <c r="K13" s="29"/>
      <c r="L13" s="29"/>
      <c r="M13" s="29"/>
      <c r="N13" s="46">
        <f>N10*0.0765</f>
        <v>1438.7399134615384</v>
      </c>
    </row>
    <row r="14" spans="1:18" x14ac:dyDescent="0.2">
      <c r="A14" s="14"/>
      <c r="B14" s="44"/>
      <c r="C14" s="42"/>
      <c r="D14" s="42"/>
      <c r="E14" s="42"/>
      <c r="F14" s="16"/>
      <c r="G14" s="41" t="s">
        <v>74</v>
      </c>
      <c r="H14" s="30"/>
      <c r="I14" s="30"/>
      <c r="J14" s="32"/>
      <c r="K14" s="29"/>
      <c r="L14" s="29"/>
      <c r="M14" s="29"/>
      <c r="N14" s="46">
        <f>N10*0.1128</f>
        <v>2121.4361076923074</v>
      </c>
    </row>
    <row r="15" spans="1:18" x14ac:dyDescent="0.2">
      <c r="A15" s="14"/>
      <c r="B15" s="42"/>
      <c r="C15" s="42"/>
      <c r="D15" s="42"/>
      <c r="E15" s="42"/>
      <c r="F15" s="16"/>
      <c r="G15" s="41" t="s">
        <v>69</v>
      </c>
      <c r="H15" s="30"/>
      <c r="I15" s="30"/>
      <c r="J15" s="32"/>
      <c r="K15" s="29"/>
      <c r="L15" s="29"/>
      <c r="M15" s="29"/>
      <c r="N15" s="46">
        <f>N10*0.0057</f>
        <v>107.20022884615385</v>
      </c>
    </row>
    <row r="16" spans="1:18" x14ac:dyDescent="0.2">
      <c r="A16" s="14"/>
      <c r="B16" s="42"/>
      <c r="C16" s="42"/>
      <c r="D16" s="42"/>
      <c r="E16" s="42"/>
      <c r="F16" s="16"/>
      <c r="G16" s="41" t="s">
        <v>68</v>
      </c>
      <c r="H16" s="30"/>
      <c r="I16" s="30"/>
      <c r="J16" s="32"/>
      <c r="K16" s="29"/>
      <c r="L16" s="29"/>
      <c r="M16" s="29"/>
      <c r="N16" s="46">
        <f>N10*0.0075</f>
        <v>141.05293269230768</v>
      </c>
    </row>
    <row r="17" spans="1:14" ht="13.5" thickBot="1" x14ac:dyDescent="0.25">
      <c r="A17" s="14"/>
      <c r="B17" s="42"/>
      <c r="C17" s="42"/>
      <c r="D17" s="42"/>
      <c r="E17" s="42"/>
      <c r="F17" s="16"/>
      <c r="G17" s="36"/>
      <c r="H17" s="37"/>
      <c r="I17" s="37"/>
      <c r="J17" s="36"/>
      <c r="K17" s="38"/>
      <c r="L17" s="38"/>
      <c r="M17" s="38"/>
      <c r="N17" s="47">
        <f>SUM(N10:N16)</f>
        <v>27630.275011746005</v>
      </c>
    </row>
    <row r="18" spans="1:14" ht="13.5" thickTop="1" x14ac:dyDescent="0.2">
      <c r="A18" s="35"/>
      <c r="B18" s="14"/>
      <c r="C18" s="14"/>
      <c r="D18" s="14"/>
      <c r="E18" s="16"/>
      <c r="F18" s="16"/>
      <c r="G18" s="16"/>
      <c r="H18" s="15"/>
      <c r="I18" s="15"/>
      <c r="J18" s="16"/>
      <c r="K18" s="12"/>
      <c r="L18" s="12"/>
      <c r="M18" s="12"/>
    </row>
    <row r="19" spans="1:14" ht="15.75" customHeight="1" x14ac:dyDescent="0.2">
      <c r="B19" s="40"/>
      <c r="C19" s="14"/>
      <c r="D19" s="14"/>
      <c r="E19" s="14"/>
      <c r="F19" s="16"/>
      <c r="G19" s="16"/>
      <c r="H19" s="15"/>
      <c r="I19" s="15"/>
      <c r="J19" s="16"/>
    </row>
    <row r="20" spans="1:14" x14ac:dyDescent="0.2">
      <c r="B20" s="40"/>
      <c r="C20" s="14"/>
      <c r="D20" s="14"/>
      <c r="E20" s="16"/>
      <c r="F20" s="16"/>
      <c r="G20" s="16"/>
      <c r="H20" s="15"/>
      <c r="I20" s="15"/>
      <c r="J20" s="16"/>
    </row>
    <row r="21" spans="1:14" ht="16.5" customHeight="1" x14ac:dyDescent="0.2">
      <c r="B21" s="40"/>
      <c r="C21" s="14"/>
      <c r="D21" s="14"/>
      <c r="E21" s="16"/>
      <c r="F21" s="16"/>
      <c r="G21" s="16"/>
      <c r="H21" s="15"/>
      <c r="I21" s="15"/>
      <c r="J21" s="16"/>
    </row>
    <row r="22" spans="1:14" x14ac:dyDescent="0.2">
      <c r="A22" s="35" t="s">
        <v>12</v>
      </c>
      <c r="B22" s="14"/>
      <c r="C22" s="14"/>
      <c r="D22" s="14"/>
      <c r="E22" s="14"/>
      <c r="F22" s="14"/>
      <c r="G22" s="14"/>
      <c r="H22" s="15"/>
      <c r="I22" s="15"/>
      <c r="J22" s="16"/>
    </row>
    <row r="23" spans="1:14" x14ac:dyDescent="0.2">
      <c r="A23">
        <v>1</v>
      </c>
      <c r="B23" s="40" t="s">
        <v>70</v>
      </c>
      <c r="C23" s="14"/>
      <c r="D23" s="14"/>
      <c r="E23" s="14"/>
      <c r="F23" s="14"/>
      <c r="G23" s="14"/>
      <c r="H23" s="15"/>
      <c r="I23" s="15"/>
      <c r="J23" s="16"/>
    </row>
    <row r="24" spans="1:14" x14ac:dyDescent="0.2">
      <c r="A24">
        <v>2</v>
      </c>
      <c r="B24" s="40" t="s">
        <v>71</v>
      </c>
      <c r="C24" s="14"/>
      <c r="D24" s="14"/>
      <c r="E24" s="14"/>
      <c r="F24" s="14"/>
      <c r="G24" s="14"/>
      <c r="H24" s="17"/>
      <c r="I24" s="17"/>
      <c r="J24" s="16"/>
      <c r="N24" s="4"/>
    </row>
    <row r="25" spans="1:14" ht="15.75" customHeight="1" x14ac:dyDescent="0.2">
      <c r="A25">
        <v>3</v>
      </c>
      <c r="B25" s="40" t="s">
        <v>72</v>
      </c>
      <c r="C25" s="14"/>
      <c r="D25" s="14"/>
      <c r="E25" s="14"/>
      <c r="F25" s="14"/>
      <c r="G25" s="14"/>
      <c r="N25" s="39"/>
    </row>
    <row r="26" spans="1:14" x14ac:dyDescent="0.2">
      <c r="A26">
        <v>4</v>
      </c>
      <c r="B26" s="14" t="s">
        <v>19</v>
      </c>
      <c r="C26" s="14"/>
      <c r="D26" s="14"/>
      <c r="E26" s="14"/>
      <c r="F26" s="14"/>
      <c r="G26" s="14"/>
      <c r="N26" s="39"/>
    </row>
    <row r="27" spans="1:14" x14ac:dyDescent="0.2">
      <c r="B27" s="14"/>
      <c r="C27" s="14"/>
      <c r="D27" s="14"/>
      <c r="E27" s="14"/>
      <c r="F27" s="14"/>
      <c r="G27" s="14"/>
    </row>
  </sheetData>
  <mergeCells count="10">
    <mergeCell ref="A1:R1"/>
    <mergeCell ref="A2:R2"/>
    <mergeCell ref="A3:R3"/>
    <mergeCell ref="A4:R4"/>
    <mergeCell ref="G8:H8"/>
    <mergeCell ref="A5:R5"/>
    <mergeCell ref="P7:Q7"/>
    <mergeCell ref="L7:O7"/>
    <mergeCell ref="G7:H7"/>
    <mergeCell ref="J7:K7"/>
  </mergeCells>
  <phoneticPr fontId="0" type="noConversion"/>
  <printOptions horizontalCentered="1"/>
  <pageMargins left="0.5" right="0.5" top="1" bottom="1" header="0.5" footer="0.5"/>
  <pageSetup paperSize="5" scale="58" orientation="landscape" r:id="rId1"/>
  <headerFooter alignWithMargins="0">
    <oddFooter xml:space="preserve">&amp;R&amp;8Prepared by Mike Escaname
Health &amp; Human Services Dept. 
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9" r:id="rId4">
          <objectPr defaultSize="0" autoPict="0" r:id="rId5">
            <anchor moveWithCells="1">
              <from>
                <xdr:col>3</xdr:col>
                <xdr:colOff>0</xdr:colOff>
                <xdr:row>24</xdr:row>
                <xdr:rowOff>0</xdr:rowOff>
              </from>
              <to>
                <xdr:col>4</xdr:col>
                <xdr:colOff>19050</xdr:colOff>
                <xdr:row>25</xdr:row>
                <xdr:rowOff>9525</xdr:rowOff>
              </to>
            </anchor>
          </objectPr>
        </oleObject>
      </mc:Choice>
      <mc:Fallback>
        <oleObject progId="Acrobat Document" dvAspect="DVASPECT_ICON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5"/>
  <sheetViews>
    <sheetView topLeftCell="A7" workbookViewId="0">
      <selection activeCell="C12" sqref="C12"/>
    </sheetView>
  </sheetViews>
  <sheetFormatPr defaultRowHeight="12.75" x14ac:dyDescent="0.2"/>
  <cols>
    <col min="1" max="1" width="4.5703125" customWidth="1"/>
    <col min="2" max="2" width="22.7109375" customWidth="1"/>
    <col min="3" max="3" width="13.42578125" customWidth="1"/>
    <col min="4" max="4" width="7.28515625" customWidth="1"/>
    <col min="5" max="5" width="1.7109375" customWidth="1"/>
    <col min="6" max="6" width="3.85546875" customWidth="1"/>
    <col min="7" max="7" width="21.42578125" customWidth="1"/>
    <col min="8" max="8" width="10" customWidth="1"/>
  </cols>
  <sheetData>
    <row r="2" spans="1:9" x14ac:dyDescent="0.2">
      <c r="A2" s="49" t="s">
        <v>22</v>
      </c>
      <c r="B2" s="50"/>
      <c r="C2" s="50"/>
      <c r="D2" s="50"/>
      <c r="E2" s="51"/>
      <c r="F2" s="49" t="s">
        <v>23</v>
      </c>
      <c r="G2" s="50"/>
      <c r="H2" s="50"/>
      <c r="I2" s="50"/>
    </row>
    <row r="3" spans="1:9" x14ac:dyDescent="0.2">
      <c r="A3" s="52" t="s">
        <v>24</v>
      </c>
      <c r="B3" s="50"/>
      <c r="C3" s="50"/>
      <c r="D3" s="50"/>
      <c r="E3" s="51"/>
      <c r="F3" s="50"/>
      <c r="G3" s="50"/>
      <c r="H3" s="50"/>
      <c r="I3" s="50"/>
    </row>
    <row r="4" spans="1:9" x14ac:dyDescent="0.2">
      <c r="A4" s="50"/>
      <c r="B4" s="50"/>
      <c r="C4" s="50"/>
      <c r="D4" s="50"/>
      <c r="E4" s="51"/>
      <c r="F4" s="50"/>
      <c r="G4" s="50"/>
      <c r="H4" s="50"/>
      <c r="I4" s="50"/>
    </row>
    <row r="5" spans="1:9" ht="63.75" x14ac:dyDescent="0.2">
      <c r="A5" s="53" t="s">
        <v>25</v>
      </c>
      <c r="B5" s="54" t="s">
        <v>26</v>
      </c>
      <c r="C5" s="55" t="s">
        <v>27</v>
      </c>
      <c r="D5" s="54" t="s">
        <v>28</v>
      </c>
      <c r="E5" s="56"/>
      <c r="F5" s="53" t="s">
        <v>25</v>
      </c>
      <c r="G5" s="54" t="s">
        <v>26</v>
      </c>
      <c r="H5" s="55" t="s">
        <v>27</v>
      </c>
      <c r="I5" s="54" t="s">
        <v>28</v>
      </c>
    </row>
    <row r="6" spans="1:9" x14ac:dyDescent="0.2">
      <c r="A6" s="57"/>
      <c r="B6" s="58"/>
      <c r="C6" s="59"/>
      <c r="D6" s="60"/>
      <c r="E6" s="51"/>
      <c r="F6" s="61">
        <v>1</v>
      </c>
      <c r="G6" s="62" t="s">
        <v>29</v>
      </c>
      <c r="H6" s="63">
        <v>42013</v>
      </c>
      <c r="I6" s="61">
        <v>10</v>
      </c>
    </row>
    <row r="7" spans="1:9" x14ac:dyDescent="0.2">
      <c r="A7" s="64"/>
      <c r="B7" s="65"/>
      <c r="C7" s="66"/>
      <c r="D7" s="67"/>
      <c r="E7" s="51"/>
      <c r="F7" s="68">
        <v>2</v>
      </c>
      <c r="G7" s="69" t="s">
        <v>30</v>
      </c>
      <c r="H7" s="70">
        <v>42027</v>
      </c>
      <c r="I7" s="68">
        <v>10</v>
      </c>
    </row>
    <row r="8" spans="1:9" x14ac:dyDescent="0.2">
      <c r="A8" s="64"/>
      <c r="B8" s="65"/>
      <c r="C8" s="66"/>
      <c r="D8" s="67"/>
      <c r="E8" s="51"/>
      <c r="F8" s="68">
        <v>3</v>
      </c>
      <c r="G8" s="69" t="s">
        <v>31</v>
      </c>
      <c r="H8" s="70">
        <v>42041</v>
      </c>
      <c r="I8" s="68">
        <v>10</v>
      </c>
    </row>
    <row r="9" spans="1:9" x14ac:dyDescent="0.2">
      <c r="A9" s="64"/>
      <c r="B9" s="65"/>
      <c r="C9" s="66"/>
      <c r="D9" s="67"/>
      <c r="E9" s="51"/>
      <c r="F9" s="68">
        <v>4</v>
      </c>
      <c r="G9" s="69" t="s">
        <v>32</v>
      </c>
      <c r="H9" s="70">
        <v>42055</v>
      </c>
      <c r="I9" s="68">
        <v>10</v>
      </c>
    </row>
    <row r="10" spans="1:9" x14ac:dyDescent="0.2">
      <c r="A10" s="64"/>
      <c r="B10" s="65"/>
      <c r="C10" s="66"/>
      <c r="D10" s="67"/>
      <c r="E10" s="51"/>
      <c r="F10" s="68">
        <v>5</v>
      </c>
      <c r="G10" s="69" t="s">
        <v>33</v>
      </c>
      <c r="H10" s="70">
        <v>42069</v>
      </c>
      <c r="I10" s="68">
        <v>10</v>
      </c>
    </row>
    <row r="11" spans="1:9" x14ac:dyDescent="0.2">
      <c r="A11" s="64"/>
      <c r="B11" s="65"/>
      <c r="C11" s="66"/>
      <c r="D11" s="67"/>
      <c r="E11" s="51"/>
      <c r="F11" s="68">
        <v>6</v>
      </c>
      <c r="G11" s="69" t="s">
        <v>34</v>
      </c>
      <c r="H11" s="70">
        <v>42083</v>
      </c>
      <c r="I11" s="68">
        <v>10</v>
      </c>
    </row>
    <row r="12" spans="1:9" x14ac:dyDescent="0.2">
      <c r="A12" s="64"/>
      <c r="B12" s="65"/>
      <c r="C12" s="66"/>
      <c r="D12" s="67"/>
      <c r="E12" s="51"/>
      <c r="F12" s="68">
        <v>7</v>
      </c>
      <c r="G12" s="69" t="s">
        <v>35</v>
      </c>
      <c r="H12" s="70">
        <v>42097</v>
      </c>
      <c r="I12" s="68">
        <v>10</v>
      </c>
    </row>
    <row r="13" spans="1:9" x14ac:dyDescent="0.2">
      <c r="A13" s="64"/>
      <c r="B13" s="65"/>
      <c r="C13" s="66"/>
      <c r="D13" s="67"/>
      <c r="E13" s="51"/>
      <c r="F13" s="68">
        <v>8</v>
      </c>
      <c r="G13" s="69" t="s">
        <v>36</v>
      </c>
      <c r="H13" s="70">
        <v>42111</v>
      </c>
      <c r="I13" s="68">
        <v>10</v>
      </c>
    </row>
    <row r="14" spans="1:9" x14ac:dyDescent="0.2">
      <c r="A14" s="64"/>
      <c r="B14" s="65"/>
      <c r="C14" s="66"/>
      <c r="D14" s="67"/>
      <c r="E14" s="51"/>
      <c r="F14" s="68">
        <v>9</v>
      </c>
      <c r="G14" s="69" t="s">
        <v>37</v>
      </c>
      <c r="H14" s="70">
        <v>42125</v>
      </c>
      <c r="I14" s="68">
        <v>10</v>
      </c>
    </row>
    <row r="15" spans="1:9" x14ac:dyDescent="0.2">
      <c r="A15" s="64"/>
      <c r="B15" s="65"/>
      <c r="C15" s="66"/>
      <c r="D15" s="67"/>
      <c r="E15" s="51"/>
      <c r="F15" s="68">
        <v>10</v>
      </c>
      <c r="G15" s="69" t="s">
        <v>38</v>
      </c>
      <c r="H15" s="70">
        <v>42139</v>
      </c>
      <c r="I15" s="68">
        <v>10</v>
      </c>
    </row>
    <row r="16" spans="1:9" x14ac:dyDescent="0.2">
      <c r="A16" s="64"/>
      <c r="B16" s="65"/>
      <c r="C16" s="66"/>
      <c r="D16" s="67"/>
      <c r="E16" s="51"/>
      <c r="F16" s="68">
        <v>11</v>
      </c>
      <c r="G16" s="69" t="s">
        <v>39</v>
      </c>
      <c r="H16" s="70">
        <v>42153</v>
      </c>
      <c r="I16" s="68">
        <v>10</v>
      </c>
    </row>
    <row r="17" spans="1:10" x14ac:dyDescent="0.2">
      <c r="A17" s="64"/>
      <c r="B17" s="65"/>
      <c r="C17" s="66"/>
      <c r="D17" s="67"/>
      <c r="E17" s="51"/>
      <c r="F17" s="68">
        <v>12</v>
      </c>
      <c r="G17" s="69" t="s">
        <v>40</v>
      </c>
      <c r="H17" s="70">
        <v>42167</v>
      </c>
      <c r="I17" s="68">
        <v>10</v>
      </c>
    </row>
    <row r="18" spans="1:10" x14ac:dyDescent="0.2">
      <c r="A18" s="64"/>
      <c r="B18" s="65"/>
      <c r="C18" s="66"/>
      <c r="D18" s="67"/>
      <c r="E18" s="51"/>
      <c r="F18" s="68">
        <v>13</v>
      </c>
      <c r="G18" s="69" t="s">
        <v>41</v>
      </c>
      <c r="H18" s="70">
        <v>42181</v>
      </c>
      <c r="I18" s="68">
        <v>10</v>
      </c>
      <c r="J18" s="50"/>
    </row>
    <row r="19" spans="1:10" x14ac:dyDescent="0.2">
      <c r="A19" s="64"/>
      <c r="B19" s="65"/>
      <c r="C19" s="66"/>
      <c r="D19" s="67"/>
      <c r="E19" s="51"/>
      <c r="F19" s="68">
        <v>14</v>
      </c>
      <c r="G19" s="69" t="s">
        <v>42</v>
      </c>
      <c r="H19" s="70">
        <v>42195</v>
      </c>
      <c r="I19" s="68">
        <v>10</v>
      </c>
      <c r="J19" s="50"/>
    </row>
    <row r="20" spans="1:10" x14ac:dyDescent="0.2">
      <c r="A20" s="64"/>
      <c r="B20" s="65"/>
      <c r="C20" s="66"/>
      <c r="D20" s="67"/>
      <c r="E20" s="51"/>
      <c r="F20" s="68">
        <v>15</v>
      </c>
      <c r="G20" s="69" t="s">
        <v>43</v>
      </c>
      <c r="H20" s="70">
        <v>42209</v>
      </c>
      <c r="I20" s="68">
        <v>10</v>
      </c>
      <c r="J20" s="50"/>
    </row>
    <row r="21" spans="1:10" x14ac:dyDescent="0.2">
      <c r="A21" s="64"/>
      <c r="B21" s="65"/>
      <c r="C21" s="66"/>
      <c r="D21" s="67"/>
      <c r="E21" s="51"/>
      <c r="F21" s="68">
        <v>16</v>
      </c>
      <c r="G21" s="69" t="s">
        <v>44</v>
      </c>
      <c r="H21" s="70">
        <v>42223</v>
      </c>
      <c r="I21" s="68">
        <v>10</v>
      </c>
      <c r="J21" s="50"/>
    </row>
    <row r="22" spans="1:10" x14ac:dyDescent="0.2">
      <c r="A22" s="71"/>
      <c r="B22" s="72"/>
      <c r="C22" s="73"/>
      <c r="D22" s="74"/>
      <c r="E22" s="51"/>
      <c r="F22" s="68">
        <v>17</v>
      </c>
      <c r="G22" s="69" t="s">
        <v>45</v>
      </c>
      <c r="H22" s="70">
        <v>42237</v>
      </c>
      <c r="I22" s="68">
        <v>10</v>
      </c>
      <c r="J22" s="50"/>
    </row>
    <row r="23" spans="1:10" x14ac:dyDescent="0.2">
      <c r="A23" s="71"/>
      <c r="B23" s="72"/>
      <c r="C23" s="73"/>
      <c r="D23" s="74"/>
      <c r="E23" s="51"/>
      <c r="F23" s="68">
        <v>18</v>
      </c>
      <c r="G23" s="69" t="s">
        <v>46</v>
      </c>
      <c r="H23" s="70">
        <v>42251</v>
      </c>
      <c r="I23" s="68">
        <v>10</v>
      </c>
      <c r="J23" s="50"/>
    </row>
    <row r="24" spans="1:10" x14ac:dyDescent="0.2">
      <c r="A24" s="71">
        <v>19</v>
      </c>
      <c r="B24" s="75" t="s">
        <v>47</v>
      </c>
      <c r="C24" s="73">
        <v>41901</v>
      </c>
      <c r="D24" s="74">
        <v>5</v>
      </c>
      <c r="E24" s="51"/>
      <c r="F24" s="68">
        <v>19</v>
      </c>
      <c r="G24" s="69" t="s">
        <v>48</v>
      </c>
      <c r="H24" s="70">
        <v>42265</v>
      </c>
      <c r="I24" s="76">
        <v>6</v>
      </c>
      <c r="J24" s="77" t="s">
        <v>49</v>
      </c>
    </row>
    <row r="25" spans="1:10" x14ac:dyDescent="0.2">
      <c r="A25" s="78">
        <v>19</v>
      </c>
      <c r="B25" s="69" t="s">
        <v>50</v>
      </c>
      <c r="C25" s="79">
        <v>41901</v>
      </c>
      <c r="D25" s="80">
        <v>5</v>
      </c>
      <c r="E25" s="51"/>
      <c r="F25" s="72"/>
      <c r="G25" s="72"/>
      <c r="H25" s="65"/>
      <c r="I25" s="65"/>
      <c r="J25" s="50"/>
    </row>
    <row r="26" spans="1:10" x14ac:dyDescent="0.2">
      <c r="A26" s="78">
        <v>20</v>
      </c>
      <c r="B26" s="69" t="s">
        <v>51</v>
      </c>
      <c r="C26" s="79">
        <v>41915</v>
      </c>
      <c r="D26" s="80">
        <v>10</v>
      </c>
      <c r="E26" s="51"/>
      <c r="F26" s="65"/>
      <c r="G26" s="65"/>
      <c r="H26" s="65"/>
      <c r="I26" s="65"/>
      <c r="J26" s="50"/>
    </row>
    <row r="27" spans="1:10" x14ac:dyDescent="0.2">
      <c r="A27" s="78">
        <v>21</v>
      </c>
      <c r="B27" s="69" t="s">
        <v>52</v>
      </c>
      <c r="C27" s="79">
        <v>41929</v>
      </c>
      <c r="D27" s="80">
        <v>10</v>
      </c>
      <c r="E27" s="51"/>
      <c r="F27" s="65"/>
      <c r="G27" s="65"/>
      <c r="H27" s="65"/>
      <c r="I27" s="65"/>
      <c r="J27" s="50"/>
    </row>
    <row r="28" spans="1:10" x14ac:dyDescent="0.2">
      <c r="A28" s="78">
        <v>22</v>
      </c>
      <c r="B28" s="69" t="s">
        <v>53</v>
      </c>
      <c r="C28" s="79">
        <v>41943</v>
      </c>
      <c r="D28" s="80">
        <v>10</v>
      </c>
      <c r="E28" s="51"/>
      <c r="F28" s="65"/>
      <c r="G28" s="65"/>
      <c r="H28" s="65"/>
      <c r="I28" s="65"/>
      <c r="J28" s="50"/>
    </row>
    <row r="29" spans="1:10" x14ac:dyDescent="0.2">
      <c r="A29" s="78">
        <v>23</v>
      </c>
      <c r="B29" s="69" t="s">
        <v>54</v>
      </c>
      <c r="C29" s="79">
        <v>41957</v>
      </c>
      <c r="D29" s="80">
        <v>10</v>
      </c>
      <c r="E29" s="51"/>
      <c r="F29" s="65"/>
      <c r="G29" s="65"/>
      <c r="H29" s="65"/>
      <c r="I29" s="65"/>
      <c r="J29" s="50"/>
    </row>
    <row r="30" spans="1:10" x14ac:dyDescent="0.2">
      <c r="A30" s="78">
        <v>24</v>
      </c>
      <c r="B30" s="81" t="s">
        <v>55</v>
      </c>
      <c r="C30" s="79">
        <v>41969</v>
      </c>
      <c r="D30" s="80">
        <v>10</v>
      </c>
      <c r="E30" s="51"/>
      <c r="F30" s="65"/>
      <c r="G30" s="65"/>
      <c r="H30" s="65"/>
      <c r="I30" s="65"/>
      <c r="J30" s="50"/>
    </row>
    <row r="31" spans="1:10" x14ac:dyDescent="0.2">
      <c r="A31" s="78">
        <v>25</v>
      </c>
      <c r="B31" s="69" t="s">
        <v>56</v>
      </c>
      <c r="C31" s="79">
        <v>41985</v>
      </c>
      <c r="D31" s="80">
        <v>10</v>
      </c>
      <c r="E31" s="51"/>
      <c r="F31" s="65"/>
      <c r="G31" s="65"/>
      <c r="H31" s="65"/>
      <c r="I31" s="65"/>
      <c r="J31" s="50"/>
    </row>
    <row r="32" spans="1:10" x14ac:dyDescent="0.2">
      <c r="A32" s="82">
        <v>26</v>
      </c>
      <c r="B32" s="83" t="s">
        <v>57</v>
      </c>
      <c r="C32" s="84">
        <v>41997</v>
      </c>
      <c r="D32" s="85">
        <v>10</v>
      </c>
      <c r="E32" s="51"/>
      <c r="F32" s="86"/>
      <c r="G32" s="86"/>
      <c r="H32" s="86"/>
      <c r="I32" s="86"/>
      <c r="J32" s="50"/>
    </row>
    <row r="34" spans="1:8" x14ac:dyDescent="0.2">
      <c r="A34" s="87"/>
      <c r="B34" s="87"/>
      <c r="C34" s="87"/>
      <c r="D34" s="87"/>
      <c r="E34" s="50"/>
      <c r="F34" s="50"/>
      <c r="G34" s="50"/>
      <c r="H34" s="50"/>
    </row>
    <row r="35" spans="1:8" x14ac:dyDescent="0.2">
      <c r="A35" s="87"/>
      <c r="B35" s="87"/>
      <c r="C35" s="87"/>
      <c r="D35" s="87"/>
      <c r="E35" s="50"/>
      <c r="F35" s="88"/>
      <c r="G35" s="88"/>
      <c r="H35" s="50"/>
    </row>
    <row r="36" spans="1:8" x14ac:dyDescent="0.2">
      <c r="A36" s="50"/>
      <c r="B36" s="89" t="s">
        <v>58</v>
      </c>
      <c r="C36" s="50"/>
      <c r="D36" s="90">
        <f>75+13</f>
        <v>88</v>
      </c>
      <c r="E36" s="50"/>
      <c r="F36" s="88"/>
      <c r="G36" s="88"/>
      <c r="H36" s="50"/>
    </row>
    <row r="37" spans="1:8" x14ac:dyDescent="0.2">
      <c r="A37" s="50"/>
      <c r="B37" s="89" t="s">
        <v>59</v>
      </c>
      <c r="C37" s="50"/>
      <c r="D37" s="91">
        <f>7+166</f>
        <v>173</v>
      </c>
      <c r="E37" s="50"/>
      <c r="F37" s="88"/>
      <c r="G37" s="88"/>
      <c r="H37" s="50"/>
    </row>
    <row r="38" spans="1:8" x14ac:dyDescent="0.2">
      <c r="A38" s="50"/>
      <c r="B38" s="50"/>
      <c r="C38" s="50"/>
      <c r="D38" s="92">
        <f>SUM(D36:D37)</f>
        <v>261</v>
      </c>
      <c r="E38" s="50"/>
      <c r="F38" s="88"/>
      <c r="G38" s="88"/>
      <c r="H38" s="50"/>
    </row>
    <row r="39" spans="1:8" x14ac:dyDescent="0.2">
      <c r="A39" s="50"/>
      <c r="B39" s="50"/>
      <c r="C39" s="89" t="s">
        <v>60</v>
      </c>
      <c r="D39" s="91">
        <v>8</v>
      </c>
      <c r="E39" s="50"/>
      <c r="F39" s="93"/>
      <c r="G39" s="88"/>
      <c r="H39" s="50"/>
    </row>
    <row r="40" spans="1:8" ht="13.5" thickBot="1" x14ac:dyDescent="0.25">
      <c r="A40" s="50"/>
      <c r="B40" s="94" t="s">
        <v>61</v>
      </c>
      <c r="C40" s="94"/>
      <c r="D40" s="95">
        <f>D38*D39</f>
        <v>2088</v>
      </c>
      <c r="E40" s="50"/>
      <c r="F40" s="88"/>
      <c r="G40" s="88"/>
      <c r="H40" s="50"/>
    </row>
    <row r="41" spans="1:8" ht="13.5" thickTop="1" x14ac:dyDescent="0.2">
      <c r="A41" s="50"/>
      <c r="B41" s="50"/>
      <c r="C41" s="50"/>
      <c r="D41" s="50"/>
      <c r="E41" s="50"/>
      <c r="F41" s="96"/>
      <c r="G41" s="97"/>
      <c r="H41" s="50"/>
    </row>
    <row r="42" spans="1:8" x14ac:dyDescent="0.2">
      <c r="A42" s="50"/>
      <c r="B42" s="50"/>
      <c r="C42" s="50"/>
      <c r="D42" s="50"/>
      <c r="E42" s="50"/>
      <c r="F42" s="50"/>
      <c r="G42" s="50"/>
      <c r="H42" s="91" t="s">
        <v>13</v>
      </c>
    </row>
    <row r="43" spans="1:8" x14ac:dyDescent="0.2">
      <c r="A43" s="50"/>
      <c r="B43" s="50" t="s">
        <v>62</v>
      </c>
      <c r="C43" s="50"/>
      <c r="D43" s="50"/>
      <c r="E43" s="50"/>
      <c r="F43" s="92">
        <f>SUM(D36)</f>
        <v>88</v>
      </c>
      <c r="G43" s="50" t="s">
        <v>63</v>
      </c>
      <c r="H43" s="50">
        <f>F43*8</f>
        <v>704</v>
      </c>
    </row>
    <row r="44" spans="1:8" x14ac:dyDescent="0.2">
      <c r="A44" s="50"/>
      <c r="B44" s="50" t="s">
        <v>64</v>
      </c>
      <c r="C44" s="50"/>
      <c r="D44" s="50"/>
      <c r="E44" s="50"/>
      <c r="F44" s="91">
        <f>SUM(D37)</f>
        <v>173</v>
      </c>
      <c r="G44" s="50" t="s">
        <v>63</v>
      </c>
      <c r="H44" s="91">
        <f>F44*8</f>
        <v>1384</v>
      </c>
    </row>
    <row r="45" spans="1:8" x14ac:dyDescent="0.2">
      <c r="A45" s="50"/>
      <c r="B45" s="50"/>
      <c r="C45" s="50"/>
      <c r="D45" s="50"/>
      <c r="E45" s="50"/>
      <c r="F45" s="92">
        <f>SUM(F43:F44)</f>
        <v>261</v>
      </c>
      <c r="G45" s="50"/>
      <c r="H45" s="98">
        <f>SUM(H43:H44)</f>
        <v>2088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Salary Budget CHS FY 15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mescaname</dc:creator>
  <cp:lastModifiedBy>Obdett Z. Calzada</cp:lastModifiedBy>
  <cp:lastPrinted>2014-07-31T20:40:10Z</cp:lastPrinted>
  <dcterms:created xsi:type="dcterms:W3CDTF">2010-10-21T18:37:54Z</dcterms:created>
  <dcterms:modified xsi:type="dcterms:W3CDTF">2014-08-05T21:35:19Z</dcterms:modified>
</cp:coreProperties>
</file>