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1835"/>
  </bookViews>
  <sheets>
    <sheet name="ECONOMIC DEV" sheetId="1" r:id="rId1"/>
  </sheets>
  <definedNames>
    <definedName name="_xlnm.Print_Area" localSheetId="0">'ECONOMIC DEV'!$A$1:$H$60</definedName>
  </definedNames>
  <calcPr calcId="145621"/>
</workbook>
</file>

<file path=xl/calcChain.xml><?xml version="1.0" encoding="utf-8"?>
<calcChain xmlns="http://schemas.openxmlformats.org/spreadsheetml/2006/main">
  <c r="F51" i="1" l="1"/>
  <c r="C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G51" i="1" s="1"/>
  <c r="E35" i="1"/>
  <c r="E51" i="1" s="1"/>
  <c r="G28" i="1"/>
  <c r="C28" i="1"/>
  <c r="D27" i="1"/>
  <c r="F27" i="1" s="1"/>
  <c r="H27" i="1" s="1"/>
  <c r="D26" i="1"/>
  <c r="F26" i="1" s="1"/>
  <c r="H26" i="1" s="1"/>
  <c r="D25" i="1"/>
  <c r="F25" i="1" s="1"/>
  <c r="H25" i="1" s="1"/>
  <c r="D24" i="1"/>
  <c r="F24" i="1" s="1"/>
  <c r="H24" i="1" s="1"/>
  <c r="D23" i="1"/>
  <c r="F23" i="1" s="1"/>
  <c r="H23" i="1" s="1"/>
  <c r="D22" i="1"/>
  <c r="F22" i="1" s="1"/>
  <c r="H22" i="1" s="1"/>
  <c r="F21" i="1"/>
  <c r="H21" i="1" s="1"/>
  <c r="D21" i="1"/>
  <c r="D20" i="1"/>
  <c r="F20" i="1" s="1"/>
  <c r="H20" i="1" s="1"/>
  <c r="F19" i="1"/>
  <c r="H19" i="1" s="1"/>
  <c r="D19" i="1"/>
  <c r="D18" i="1"/>
  <c r="F18" i="1" s="1"/>
  <c r="H18" i="1" s="1"/>
  <c r="D17" i="1"/>
  <c r="F17" i="1" s="1"/>
  <c r="H17" i="1" s="1"/>
  <c r="D16" i="1"/>
  <c r="F16" i="1" s="1"/>
  <c r="H16" i="1" s="1"/>
  <c r="D15" i="1"/>
  <c r="F15" i="1" s="1"/>
  <c r="H15" i="1" s="1"/>
  <c r="D14" i="1"/>
  <c r="F14" i="1" s="1"/>
  <c r="H14" i="1" s="1"/>
  <c r="D13" i="1"/>
  <c r="F13" i="1" s="1"/>
  <c r="H13" i="1" s="1"/>
  <c r="D12" i="1"/>
  <c r="F12" i="1" s="1"/>
  <c r="H12" i="1" s="1"/>
  <c r="F11" i="1"/>
  <c r="H11" i="1" s="1"/>
  <c r="D11" i="1"/>
  <c r="C6" i="1"/>
  <c r="D28" i="1" l="1"/>
  <c r="H28" i="1"/>
  <c r="F28" i="1"/>
</calcChain>
</file>

<file path=xl/sharedStrings.xml><?xml version="1.0" encoding="utf-8"?>
<sst xmlns="http://schemas.openxmlformats.org/spreadsheetml/2006/main" count="76" uniqueCount="45">
  <si>
    <t>Salaries Analysis Worksheet</t>
  </si>
  <si>
    <t>Acct No:</t>
  </si>
  <si>
    <t>BUDGETED</t>
  </si>
  <si>
    <t>Object 
Code</t>
  </si>
  <si>
    <t>Acct. Description</t>
  </si>
  <si>
    <t>2018
Total Budgeted Salary</t>
  </si>
  <si>
    <t>Payroll Amount per
Pay Period</t>
  </si>
  <si>
    <t>PP Remaining</t>
  </si>
  <si>
    <t>Remaining Estimated
Salaries per Year</t>
  </si>
  <si>
    <t>Available Balance</t>
  </si>
  <si>
    <t>Availability</t>
  </si>
  <si>
    <t>113</t>
  </si>
  <si>
    <t>Regular Full-Time</t>
  </si>
  <si>
    <t>Regular Part-Time</t>
  </si>
  <si>
    <t>Longevity Pay</t>
  </si>
  <si>
    <t>Interpreter Pay</t>
  </si>
  <si>
    <t>Supplemental Pay</t>
  </si>
  <si>
    <t>Auto Allowance</t>
  </si>
  <si>
    <t>Clothing Allowance</t>
  </si>
  <si>
    <t>Temporary Full-Time</t>
  </si>
  <si>
    <t>Temporary Part-Time</t>
  </si>
  <si>
    <t>Election Poll Workers</t>
  </si>
  <si>
    <t>Overtime</t>
  </si>
  <si>
    <t>211</t>
  </si>
  <si>
    <t xml:space="preserve">Health </t>
  </si>
  <si>
    <t>212</t>
  </si>
  <si>
    <t>Life</t>
  </si>
  <si>
    <t>220</t>
  </si>
  <si>
    <t>FICA</t>
  </si>
  <si>
    <t>230</t>
  </si>
  <si>
    <t>Retirement</t>
  </si>
  <si>
    <t>250</t>
  </si>
  <si>
    <t>Unemployment</t>
  </si>
  <si>
    <t>260</t>
  </si>
  <si>
    <t>Workers Comp</t>
  </si>
  <si>
    <t>TOTAL</t>
  </si>
  <si>
    <r>
      <t xml:space="preserve">*Expenditures based on </t>
    </r>
    <r>
      <rPr>
        <b/>
        <sz val="12"/>
        <rFont val="Century Gothic"/>
        <family val="2"/>
      </rPr>
      <t>budgeted</t>
    </r>
    <r>
      <rPr>
        <sz val="12"/>
        <rFont val="Century Gothic"/>
        <family val="2"/>
      </rPr>
      <t xml:space="preserve"> not actual.</t>
    </r>
  </si>
  <si>
    <t>ACTUAL</t>
  </si>
  <si>
    <r>
      <t xml:space="preserve">*Expenditures based on </t>
    </r>
    <r>
      <rPr>
        <b/>
        <sz val="12"/>
        <rFont val="Century Gothic"/>
        <family val="2"/>
      </rPr>
      <t>actual</t>
    </r>
    <r>
      <rPr>
        <sz val="12"/>
        <rFont val="Century Gothic"/>
        <family val="2"/>
      </rPr>
      <t xml:space="preserve"> not budgeted.</t>
    </r>
  </si>
  <si>
    <t xml:space="preserve">Please note: </t>
  </si>
  <si>
    <t>Longevity pay &amp; Health Ins = 24 pay periods (twice a month)</t>
  </si>
  <si>
    <t>Life Ins = 12 pay periods (once a month)</t>
  </si>
  <si>
    <t>All others = 26 pay periods</t>
  </si>
  <si>
    <t>ELECTIONS CONTRACT</t>
  </si>
  <si>
    <t>as of 08-24-18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</si>
</sst>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\7\-####\-###\-##\-###\-###\-#\-\X\X\X"/>
    <numFmt numFmtId="165" formatCode="\8\-####\-###\-##\-###\-###\-#\-\X\X\X"/>
    <numFmt numFmtId="166" formatCode="0.0_);[Red]\(0.0\)"/>
    <numFmt numFmtId="167" formatCode="&quot;$&quot;#,##0.00"/>
  </numFmts>
  <fonts count="11">
    <font>
      <sz val="10"/>
      <name val="Arial"/>
    </font>
    <font>
      <sz val="18"/>
      <name val="Copperplate Gothic Light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4"/>
      <name val="Arial Unicode MS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4"/>
      <color theme="0"/>
      <name val="Century Gothic"/>
      <family val="2"/>
    </font>
    <font>
      <sz val="14"/>
      <color theme="0"/>
      <name val="Arial"/>
      <family val="2"/>
    </font>
    <font>
      <sz val="11"/>
      <color indexed="9"/>
      <name val="Century Gothic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40" fontId="3" fillId="0" borderId="0" xfId="0" applyNumberFormat="1" applyFont="1"/>
    <xf numFmtId="0" fontId="6" fillId="2" borderId="0" xfId="0" applyFont="1" applyFill="1"/>
    <xf numFmtId="165" fontId="6" fillId="2" borderId="0" xfId="0" applyNumberFormat="1" applyFont="1" applyFill="1"/>
    <xf numFmtId="0" fontId="5" fillId="0" borderId="0" xfId="0" applyFont="1"/>
    <xf numFmtId="40" fontId="5" fillId="0" borderId="0" xfId="0" applyNumberFormat="1" applyFont="1"/>
    <xf numFmtId="0" fontId="9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8" fontId="5" fillId="0" borderId="0" xfId="0" applyNumberFormat="1" applyFont="1" applyBorder="1"/>
    <xf numFmtId="8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center"/>
    </xf>
    <xf numFmtId="8" fontId="5" fillId="0" borderId="0" xfId="0" applyNumberFormat="1" applyFont="1"/>
    <xf numFmtId="49" fontId="5" fillId="0" borderId="0" xfId="0" applyNumberFormat="1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vertical="center"/>
    </xf>
    <xf numFmtId="8" fontId="5" fillId="0" borderId="0" xfId="0" applyNumberFormat="1" applyFont="1" applyFill="1"/>
    <xf numFmtId="49" fontId="6" fillId="5" borderId="0" xfId="0" applyNumberFormat="1" applyFont="1" applyFill="1" applyBorder="1"/>
    <xf numFmtId="8" fontId="5" fillId="5" borderId="0" xfId="0" applyNumberFormat="1" applyFont="1" applyFill="1" applyBorder="1"/>
    <xf numFmtId="8" fontId="6" fillId="5" borderId="0" xfId="0" applyNumberFormat="1" applyFont="1" applyFill="1" applyBorder="1"/>
    <xf numFmtId="166" fontId="6" fillId="5" borderId="0" xfId="0" applyNumberFormat="1" applyFont="1" applyFill="1" applyBorder="1" applyAlignment="1">
      <alignment horizontal="center"/>
    </xf>
    <xf numFmtId="49" fontId="5" fillId="0" borderId="0" xfId="0" applyNumberFormat="1" applyFont="1" applyFill="1"/>
    <xf numFmtId="49" fontId="3" fillId="6" borderId="0" xfId="0" applyNumberFormat="1" applyFont="1" applyFill="1"/>
    <xf numFmtId="8" fontId="3" fillId="6" borderId="0" xfId="0" applyNumberFormat="1" applyFont="1" applyFill="1"/>
    <xf numFmtId="167" fontId="5" fillId="0" borderId="0" xfId="0" applyNumberFormat="1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horizontal="right" wrapText="1"/>
    </xf>
    <xf numFmtId="8" fontId="5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/>
    <xf numFmtId="8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/>
    <xf numFmtId="49" fontId="3" fillId="0" borderId="0" xfId="0" applyNumberFormat="1" applyFont="1"/>
    <xf numFmtId="8" fontId="3" fillId="0" borderId="0" xfId="0" applyNumberFormat="1" applyFont="1"/>
    <xf numFmtId="40" fontId="0" fillId="0" borderId="0" xfId="0" applyNumberFormat="1"/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65"/>
  <sheetViews>
    <sheetView tabSelected="1" zoomScaleNormal="100" workbookViewId="0">
      <selection activeCell="H29" sqref="H29"/>
    </sheetView>
  </sheetViews>
  <sheetFormatPr defaultRowHeight="12.75"/>
  <cols>
    <col min="1" max="1" width="10.28515625" bestFit="1" customWidth="1"/>
    <col min="2" max="2" width="31.42578125" customWidth="1"/>
    <col min="3" max="3" width="17.42578125" bestFit="1" customWidth="1"/>
    <col min="4" max="4" width="14.85546875" bestFit="1" customWidth="1"/>
    <col min="5" max="5" width="18.5703125" customWidth="1"/>
    <col min="6" max="6" width="16.140625" bestFit="1" customWidth="1"/>
    <col min="7" max="7" width="18.28515625" style="38" customWidth="1"/>
    <col min="8" max="8" width="16.85546875" bestFit="1" customWidth="1"/>
    <col min="10" max="10" width="10.85546875" bestFit="1" customWidth="1"/>
  </cols>
  <sheetData>
    <row r="1" spans="1:10" s="2" customFormat="1" ht="23.25">
      <c r="A1" s="39" t="s">
        <v>43</v>
      </c>
      <c r="B1" s="39"/>
      <c r="C1" s="39"/>
      <c r="D1" s="39"/>
      <c r="E1" s="39"/>
      <c r="F1" s="39"/>
      <c r="G1" s="39"/>
      <c r="H1" s="39"/>
      <c r="I1" s="1"/>
      <c r="J1" s="1"/>
    </row>
    <row r="2" spans="1:10" s="2" customFormat="1" ht="18">
      <c r="A2" s="40" t="s">
        <v>0</v>
      </c>
      <c r="B2" s="40"/>
      <c r="C2" s="40"/>
      <c r="D2" s="40"/>
      <c r="E2" s="40"/>
      <c r="F2" s="40"/>
      <c r="G2" s="40"/>
      <c r="H2" s="40"/>
    </row>
    <row r="3" spans="1:10" s="2" customFormat="1" ht="15">
      <c r="A3" s="41" t="s">
        <v>44</v>
      </c>
      <c r="B3" s="41"/>
      <c r="C3" s="41"/>
      <c r="D3" s="41"/>
      <c r="E3" s="41"/>
      <c r="F3" s="41"/>
      <c r="G3" s="41"/>
      <c r="H3" s="41"/>
    </row>
    <row r="4" spans="1:10" s="2" customFormat="1" ht="15.75">
      <c r="A4" s="3"/>
      <c r="B4" s="4"/>
      <c r="C4" s="3"/>
      <c r="D4" s="3"/>
      <c r="E4" s="3"/>
      <c r="F4" s="3"/>
      <c r="G4" s="3"/>
      <c r="H4" s="3"/>
    </row>
    <row r="5" spans="1:10" s="2" customFormat="1" ht="15.75">
      <c r="A5" s="5"/>
      <c r="B5" s="5"/>
      <c r="G5" s="6"/>
    </row>
    <row r="6" spans="1:10" s="9" customFormat="1" ht="15">
      <c r="A6" s="7" t="s">
        <v>1</v>
      </c>
      <c r="B6" s="8">
        <v>1100414001300230</v>
      </c>
      <c r="C6" s="42" t="str">
        <f>A1</f>
        <v>ELECTIONS CONTRACT</v>
      </c>
      <c r="D6" s="42"/>
      <c r="E6" s="42"/>
      <c r="G6" s="10"/>
    </row>
    <row r="7" spans="1:10" s="9" customFormat="1" ht="14.25">
      <c r="G7" s="10"/>
    </row>
    <row r="8" spans="1:10" s="9" customFormat="1" ht="18">
      <c r="A8" s="43" t="s">
        <v>2</v>
      </c>
      <c r="B8" s="44"/>
      <c r="C8" s="44"/>
      <c r="D8" s="44"/>
      <c r="E8" s="44"/>
      <c r="F8" s="44"/>
      <c r="G8" s="44"/>
      <c r="H8" s="44"/>
    </row>
    <row r="9" spans="1:10" s="12" customFormat="1" ht="57.75" thickBot="1">
      <c r="A9" s="11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1" t="s">
        <v>9</v>
      </c>
      <c r="H9" s="11" t="s">
        <v>10</v>
      </c>
    </row>
    <row r="10" spans="1:10" s="14" customFormat="1" ht="12" customHeight="1" thickTop="1">
      <c r="A10" s="13"/>
      <c r="B10" s="13"/>
      <c r="C10" s="13"/>
      <c r="D10" s="13"/>
      <c r="E10" s="13"/>
      <c r="F10" s="13"/>
      <c r="G10" s="13"/>
      <c r="H10" s="13"/>
    </row>
    <row r="11" spans="1:10" s="19" customFormat="1" ht="14.25">
      <c r="A11" s="14" t="s">
        <v>11</v>
      </c>
      <c r="B11" s="15" t="s">
        <v>12</v>
      </c>
      <c r="C11" s="16">
        <v>73126</v>
      </c>
      <c r="D11" s="17">
        <f>C11/26</f>
        <v>2812.5384615384614</v>
      </c>
      <c r="E11" s="18">
        <v>10.6</v>
      </c>
      <c r="F11" s="16">
        <f t="shared" ref="F11:F27" si="0">E11*D11</f>
        <v>29812.90769230769</v>
      </c>
      <c r="G11" s="17">
        <v>-36161.14</v>
      </c>
      <c r="H11" s="16">
        <f t="shared" ref="H11:H27" si="1">G11-F11</f>
        <v>-65974.047692307693</v>
      </c>
    </row>
    <row r="12" spans="1:10" s="19" customFormat="1" ht="14.25" hidden="1">
      <c r="A12" s="14">
        <v>114</v>
      </c>
      <c r="B12" s="15" t="s">
        <v>13</v>
      </c>
      <c r="C12" s="16"/>
      <c r="D12" s="17">
        <f>C12/26</f>
        <v>0</v>
      </c>
      <c r="E12" s="18">
        <v>21.6</v>
      </c>
      <c r="F12" s="16">
        <f t="shared" si="0"/>
        <v>0</v>
      </c>
      <c r="G12" s="17"/>
      <c r="H12" s="16">
        <f t="shared" si="1"/>
        <v>0</v>
      </c>
    </row>
    <row r="13" spans="1:10" s="19" customFormat="1" ht="14.25" hidden="1">
      <c r="A13" s="14">
        <v>115</v>
      </c>
      <c r="B13" s="15" t="s">
        <v>14</v>
      </c>
      <c r="C13" s="16"/>
      <c r="D13" s="17">
        <f>C13/24</f>
        <v>0</v>
      </c>
      <c r="E13" s="18">
        <v>11</v>
      </c>
      <c r="F13" s="16">
        <f t="shared" si="0"/>
        <v>0</v>
      </c>
      <c r="G13" s="17"/>
      <c r="H13" s="16">
        <f t="shared" si="1"/>
        <v>0</v>
      </c>
    </row>
    <row r="14" spans="1:10" s="19" customFormat="1" ht="14.25" hidden="1" customHeight="1">
      <c r="A14" s="14">
        <v>116</v>
      </c>
      <c r="B14" s="15" t="s">
        <v>15</v>
      </c>
      <c r="C14" s="16"/>
      <c r="D14" s="17">
        <f>C14/26</f>
        <v>0</v>
      </c>
      <c r="E14" s="18"/>
      <c r="F14" s="16">
        <f t="shared" si="0"/>
        <v>0</v>
      </c>
      <c r="G14" s="17"/>
      <c r="H14" s="16">
        <f t="shared" si="1"/>
        <v>0</v>
      </c>
    </row>
    <row r="15" spans="1:10" s="19" customFormat="1" ht="14.25" hidden="1">
      <c r="A15" s="14">
        <v>117</v>
      </c>
      <c r="B15" s="15" t="s">
        <v>16</v>
      </c>
      <c r="C15" s="16"/>
      <c r="D15" s="17">
        <f>C15/26</f>
        <v>0</v>
      </c>
      <c r="E15" s="18">
        <v>13.6</v>
      </c>
      <c r="F15" s="16">
        <f t="shared" si="0"/>
        <v>0</v>
      </c>
      <c r="G15" s="17"/>
      <c r="H15" s="16">
        <f t="shared" si="1"/>
        <v>0</v>
      </c>
    </row>
    <row r="16" spans="1:10" s="19" customFormat="1" ht="14.25" hidden="1">
      <c r="A16" s="14">
        <v>118</v>
      </c>
      <c r="B16" s="15" t="s">
        <v>17</v>
      </c>
      <c r="C16" s="16"/>
      <c r="D16" s="17">
        <f>C16/26</f>
        <v>0</v>
      </c>
      <c r="E16" s="18">
        <v>13.6</v>
      </c>
      <c r="F16" s="16">
        <f t="shared" si="0"/>
        <v>0</v>
      </c>
      <c r="G16" s="17"/>
      <c r="H16" s="16">
        <f t="shared" si="1"/>
        <v>0</v>
      </c>
    </row>
    <row r="17" spans="1:8" s="19" customFormat="1" ht="14.25" hidden="1" customHeight="1">
      <c r="A17" s="14">
        <v>119</v>
      </c>
      <c r="B17" s="15" t="s">
        <v>18</v>
      </c>
      <c r="C17" s="16"/>
      <c r="D17" s="17">
        <f>C17/26</f>
        <v>0</v>
      </c>
      <c r="E17" s="18"/>
      <c r="F17" s="16">
        <f t="shared" si="0"/>
        <v>0</v>
      </c>
      <c r="G17" s="17"/>
      <c r="H17" s="16">
        <f t="shared" si="1"/>
        <v>0</v>
      </c>
    </row>
    <row r="18" spans="1:8" s="19" customFormat="1" ht="14.25" hidden="1">
      <c r="A18" s="14">
        <v>121</v>
      </c>
      <c r="B18" s="15" t="s">
        <v>19</v>
      </c>
      <c r="C18" s="16"/>
      <c r="D18" s="17">
        <f>C18/13</f>
        <v>0</v>
      </c>
      <c r="E18" s="18">
        <v>13.6</v>
      </c>
      <c r="F18" s="16">
        <f t="shared" si="0"/>
        <v>0</v>
      </c>
      <c r="G18" s="17"/>
      <c r="H18" s="16">
        <f t="shared" si="1"/>
        <v>0</v>
      </c>
    </row>
    <row r="19" spans="1:8" s="19" customFormat="1" ht="14.25" hidden="1">
      <c r="A19" s="14">
        <v>122</v>
      </c>
      <c r="B19" s="15" t="s">
        <v>20</v>
      </c>
      <c r="C19" s="17"/>
      <c r="D19" s="17">
        <f>C19/6</f>
        <v>0</v>
      </c>
      <c r="E19" s="18"/>
      <c r="F19" s="16">
        <f t="shared" si="0"/>
        <v>0</v>
      </c>
      <c r="G19" s="17"/>
      <c r="H19" s="16">
        <f t="shared" si="1"/>
        <v>0</v>
      </c>
    </row>
    <row r="20" spans="1:8" s="19" customFormat="1" ht="14.25" hidden="1" customHeight="1">
      <c r="A20" s="14">
        <v>123</v>
      </c>
      <c r="B20" s="15" t="s">
        <v>21</v>
      </c>
      <c r="C20" s="17"/>
      <c r="D20" s="17">
        <f>C20/24</f>
        <v>0</v>
      </c>
      <c r="E20" s="18"/>
      <c r="F20" s="16">
        <f t="shared" si="0"/>
        <v>0</v>
      </c>
      <c r="G20" s="17"/>
      <c r="H20" s="16">
        <f t="shared" si="1"/>
        <v>0</v>
      </c>
    </row>
    <row r="21" spans="1:8" s="19" customFormat="1" ht="14.25" hidden="1" customHeight="1">
      <c r="A21" s="14">
        <v>131</v>
      </c>
      <c r="B21" s="15" t="s">
        <v>22</v>
      </c>
      <c r="C21" s="17"/>
      <c r="D21" s="17">
        <f>C21/24</f>
        <v>0</v>
      </c>
      <c r="E21" s="18"/>
      <c r="F21" s="16">
        <f t="shared" si="0"/>
        <v>0</v>
      </c>
      <c r="G21" s="17"/>
      <c r="H21" s="16">
        <f t="shared" si="1"/>
        <v>0</v>
      </c>
    </row>
    <row r="22" spans="1:8" s="19" customFormat="1" ht="14.25">
      <c r="A22" s="20" t="s">
        <v>23</v>
      </c>
      <c r="B22" s="21" t="s">
        <v>24</v>
      </c>
      <c r="C22" s="17">
        <v>13800</v>
      </c>
      <c r="D22" s="17">
        <f>C22/24</f>
        <v>575</v>
      </c>
      <c r="E22" s="18">
        <v>8</v>
      </c>
      <c r="F22" s="16">
        <f t="shared" si="0"/>
        <v>4600</v>
      </c>
      <c r="G22" s="17">
        <v>-7475</v>
      </c>
      <c r="H22" s="16">
        <f t="shared" si="1"/>
        <v>-12075</v>
      </c>
    </row>
    <row r="23" spans="1:8" s="19" customFormat="1" ht="14.25">
      <c r="A23" s="20" t="s">
        <v>25</v>
      </c>
      <c r="B23" s="21" t="s">
        <v>26</v>
      </c>
      <c r="C23" s="17">
        <v>87.12</v>
      </c>
      <c r="D23" s="17">
        <f>C23/12</f>
        <v>7.2600000000000007</v>
      </c>
      <c r="E23" s="18">
        <v>4</v>
      </c>
      <c r="F23" s="16">
        <f t="shared" si="0"/>
        <v>29.040000000000003</v>
      </c>
      <c r="G23" s="17">
        <v>-47.19</v>
      </c>
      <c r="H23" s="16">
        <f t="shared" si="1"/>
        <v>-76.23</v>
      </c>
    </row>
    <row r="24" spans="1:8" s="19" customFormat="1" ht="14.25">
      <c r="A24" s="20" t="s">
        <v>27</v>
      </c>
      <c r="B24" s="21" t="s">
        <v>28</v>
      </c>
      <c r="C24" s="17">
        <v>5594.14</v>
      </c>
      <c r="D24" s="17">
        <f>C24/26</f>
        <v>215.15923076923079</v>
      </c>
      <c r="E24" s="18">
        <v>10.6</v>
      </c>
      <c r="F24" s="16">
        <f t="shared" si="0"/>
        <v>2280.6878461538463</v>
      </c>
      <c r="G24" s="17">
        <v>-2738.45</v>
      </c>
      <c r="H24" s="16">
        <f t="shared" si="1"/>
        <v>-5019.1378461538461</v>
      </c>
    </row>
    <row r="25" spans="1:8" s="19" customFormat="1" ht="14.25">
      <c r="A25" s="20" t="s">
        <v>29</v>
      </c>
      <c r="B25" s="21" t="s">
        <v>30</v>
      </c>
      <c r="C25" s="17">
        <v>8628.8700000000008</v>
      </c>
      <c r="D25" s="17">
        <f>C25/26</f>
        <v>331.87961538461542</v>
      </c>
      <c r="E25" s="18">
        <v>10.6</v>
      </c>
      <c r="F25" s="16">
        <f t="shared" si="0"/>
        <v>3517.9239230769235</v>
      </c>
      <c r="G25" s="17">
        <v>-4267.1000000000004</v>
      </c>
      <c r="H25" s="16">
        <f t="shared" si="1"/>
        <v>-7785.0239230769239</v>
      </c>
    </row>
    <row r="26" spans="1:8" s="19" customFormat="1" ht="14.25">
      <c r="A26" s="20" t="s">
        <v>31</v>
      </c>
      <c r="B26" s="21" t="s">
        <v>32</v>
      </c>
      <c r="C26" s="16">
        <v>438.76</v>
      </c>
      <c r="D26" s="17">
        <f>C26/26</f>
        <v>16.875384615384615</v>
      </c>
      <c r="E26" s="18">
        <v>10.6</v>
      </c>
      <c r="F26" s="16">
        <f t="shared" si="0"/>
        <v>178.87907692307692</v>
      </c>
      <c r="G26" s="17">
        <v>-123.57</v>
      </c>
      <c r="H26" s="16">
        <f t="shared" si="1"/>
        <v>-302.44907692307692</v>
      </c>
    </row>
    <row r="27" spans="1:8" s="22" customFormat="1" ht="14.25">
      <c r="A27" s="20" t="s">
        <v>33</v>
      </c>
      <c r="B27" s="21" t="s">
        <v>34</v>
      </c>
      <c r="C27" s="22">
        <v>154</v>
      </c>
      <c r="D27" s="17">
        <f>C27/26</f>
        <v>5.9230769230769234</v>
      </c>
      <c r="E27" s="18">
        <v>10.6</v>
      </c>
      <c r="F27" s="16">
        <f t="shared" si="0"/>
        <v>62.784615384615385</v>
      </c>
      <c r="G27" s="17">
        <v>-76.02</v>
      </c>
      <c r="H27" s="16">
        <f t="shared" si="1"/>
        <v>-138.80461538461537</v>
      </c>
    </row>
    <row r="28" spans="1:8" s="19" customFormat="1" ht="15">
      <c r="A28" s="23" t="s">
        <v>35</v>
      </c>
      <c r="B28" s="24"/>
      <c r="C28" s="25">
        <f>SUM(C11:C27)</f>
        <v>101828.88999999998</v>
      </c>
      <c r="D28" s="25">
        <f>SUM(D11:D27)</f>
        <v>3964.6357692307697</v>
      </c>
      <c r="E28" s="26">
        <v>0</v>
      </c>
      <c r="F28" s="25">
        <f>SUM(F11:F27)</f>
        <v>40482.223153846156</v>
      </c>
      <c r="G28" s="25">
        <f>SUM(G11:G27)</f>
        <v>-50888.469999999994</v>
      </c>
      <c r="H28" s="25">
        <f>SUM(H11:H27)</f>
        <v>-91370.69315384615</v>
      </c>
    </row>
    <row r="29" spans="1:8" s="22" customFormat="1" ht="14.25">
      <c r="A29" s="27"/>
      <c r="D29" s="17"/>
      <c r="E29" s="18"/>
      <c r="F29" s="17"/>
      <c r="G29" s="17"/>
      <c r="H29" s="17"/>
    </row>
    <row r="30" spans="1:8" s="22" customFormat="1" ht="15.75">
      <c r="A30" s="28" t="s">
        <v>36</v>
      </c>
      <c r="B30" s="29"/>
      <c r="C30" s="29"/>
      <c r="D30" s="17"/>
      <c r="E30" s="18"/>
      <c r="F30" s="17"/>
      <c r="G30" s="17"/>
      <c r="H30" s="17"/>
    </row>
    <row r="31" spans="1:8" s="22" customFormat="1" ht="14.25">
      <c r="A31" s="27"/>
      <c r="D31" s="17"/>
      <c r="E31" s="18"/>
      <c r="F31" s="17"/>
      <c r="G31" s="17"/>
      <c r="H31" s="17"/>
    </row>
    <row r="32" spans="1:8" s="22" customFormat="1" ht="18" hidden="1">
      <c r="A32" s="45" t="s">
        <v>37</v>
      </c>
      <c r="B32" s="44"/>
      <c r="C32" s="44"/>
      <c r="D32" s="44"/>
      <c r="E32" s="44"/>
      <c r="F32" s="44"/>
      <c r="G32" s="44"/>
    </row>
    <row r="33" spans="1:7" s="22" customFormat="1" ht="43.5" hidden="1" thickBot="1">
      <c r="A33" s="11" t="s">
        <v>3</v>
      </c>
      <c r="B33" s="11" t="s">
        <v>4</v>
      </c>
      <c r="C33" s="11" t="s">
        <v>6</v>
      </c>
      <c r="D33" s="11" t="s">
        <v>7</v>
      </c>
      <c r="E33" s="11" t="s">
        <v>8</v>
      </c>
      <c r="F33" s="11" t="s">
        <v>9</v>
      </c>
      <c r="G33" s="11" t="s">
        <v>10</v>
      </c>
    </row>
    <row r="34" spans="1:7" s="22" customFormat="1" ht="12" hidden="1" customHeight="1">
      <c r="A34" s="13"/>
      <c r="B34" s="13"/>
      <c r="C34" s="13"/>
      <c r="D34" s="13"/>
      <c r="E34" s="13"/>
      <c r="F34" s="13"/>
      <c r="G34" s="13"/>
    </row>
    <row r="35" spans="1:7" s="2" customFormat="1" ht="15" hidden="1">
      <c r="A35" s="14" t="s">
        <v>11</v>
      </c>
      <c r="B35" s="15" t="s">
        <v>12</v>
      </c>
      <c r="C35" s="30"/>
      <c r="D35" s="18">
        <v>21.6</v>
      </c>
      <c r="E35" s="31">
        <f t="shared" ref="E35:E50" si="2">D35*C35</f>
        <v>0</v>
      </c>
      <c r="F35" s="17"/>
      <c r="G35" s="32">
        <f t="shared" ref="G35:G50" si="3">F35-E35</f>
        <v>0</v>
      </c>
    </row>
    <row r="36" spans="1:7" s="2" customFormat="1" ht="15" hidden="1">
      <c r="A36" s="14">
        <v>114</v>
      </c>
      <c r="B36" s="15" t="s">
        <v>13</v>
      </c>
      <c r="C36" s="21"/>
      <c r="D36" s="18">
        <v>21.6</v>
      </c>
      <c r="E36" s="31">
        <f t="shared" si="2"/>
        <v>0</v>
      </c>
      <c r="F36" s="17"/>
      <c r="G36" s="32">
        <f t="shared" si="3"/>
        <v>0</v>
      </c>
    </row>
    <row r="37" spans="1:7" s="2" customFormat="1" ht="15" hidden="1">
      <c r="A37" s="14">
        <v>115</v>
      </c>
      <c r="B37" s="15" t="s">
        <v>14</v>
      </c>
      <c r="C37" s="21"/>
      <c r="D37" s="18">
        <v>18</v>
      </c>
      <c r="E37" s="31">
        <f t="shared" si="2"/>
        <v>0</v>
      </c>
      <c r="F37" s="17"/>
      <c r="G37" s="32">
        <f t="shared" si="3"/>
        <v>0</v>
      </c>
    </row>
    <row r="38" spans="1:7" ht="14.25" hidden="1">
      <c r="A38" s="14">
        <v>116</v>
      </c>
      <c r="B38" s="15" t="s">
        <v>15</v>
      </c>
      <c r="C38" s="21"/>
      <c r="D38" s="18">
        <v>2.5</v>
      </c>
      <c r="E38" s="31">
        <f t="shared" si="2"/>
        <v>0</v>
      </c>
      <c r="F38" s="17"/>
      <c r="G38" s="32">
        <f t="shared" si="3"/>
        <v>0</v>
      </c>
    </row>
    <row r="39" spans="1:7" ht="14.25" hidden="1">
      <c r="A39" s="14">
        <v>117</v>
      </c>
      <c r="B39" s="15" t="s">
        <v>16</v>
      </c>
      <c r="C39" s="21"/>
      <c r="D39" s="18">
        <v>21.6</v>
      </c>
      <c r="E39" s="31">
        <f t="shared" si="2"/>
        <v>0</v>
      </c>
      <c r="F39" s="17"/>
      <c r="G39" s="32">
        <f t="shared" si="3"/>
        <v>0</v>
      </c>
    </row>
    <row r="40" spans="1:7" ht="14.25" hidden="1">
      <c r="A40" s="14">
        <v>118</v>
      </c>
      <c r="B40" s="15" t="s">
        <v>17</v>
      </c>
      <c r="C40" s="21"/>
      <c r="D40" s="18">
        <v>2.5</v>
      </c>
      <c r="E40" s="31">
        <f t="shared" si="2"/>
        <v>0</v>
      </c>
      <c r="F40" s="17"/>
      <c r="G40" s="32">
        <f>F40-E40</f>
        <v>0</v>
      </c>
    </row>
    <row r="41" spans="1:7" ht="14.25" hidden="1">
      <c r="A41" s="14">
        <v>121</v>
      </c>
      <c r="B41" s="15" t="s">
        <v>19</v>
      </c>
      <c r="C41" s="21"/>
      <c r="D41" s="18">
        <v>1.5</v>
      </c>
      <c r="E41" s="31">
        <f t="shared" si="2"/>
        <v>0</v>
      </c>
      <c r="F41" s="17"/>
      <c r="G41" s="32">
        <f>F41-E41</f>
        <v>0</v>
      </c>
    </row>
    <row r="42" spans="1:7" ht="14.25" hidden="1">
      <c r="A42" s="14">
        <v>122</v>
      </c>
      <c r="B42" s="15" t="s">
        <v>20</v>
      </c>
      <c r="C42" s="21"/>
      <c r="D42" s="18">
        <v>1.5</v>
      </c>
      <c r="E42" s="31">
        <f t="shared" si="2"/>
        <v>0</v>
      </c>
      <c r="F42" s="17"/>
      <c r="G42" s="32">
        <f t="shared" si="3"/>
        <v>0</v>
      </c>
    </row>
    <row r="43" spans="1:7" ht="14.25" hidden="1">
      <c r="A43" s="14">
        <v>123</v>
      </c>
      <c r="B43" s="15" t="s">
        <v>21</v>
      </c>
      <c r="C43" s="21"/>
      <c r="D43" s="18">
        <v>1</v>
      </c>
      <c r="E43" s="31">
        <f t="shared" si="2"/>
        <v>0</v>
      </c>
      <c r="F43" s="17"/>
      <c r="G43" s="32">
        <f t="shared" si="3"/>
        <v>0</v>
      </c>
    </row>
    <row r="44" spans="1:7" ht="14.25" hidden="1">
      <c r="A44" s="14">
        <v>131</v>
      </c>
      <c r="B44" s="15" t="s">
        <v>22</v>
      </c>
      <c r="C44" s="21"/>
      <c r="D44" s="18">
        <v>1</v>
      </c>
      <c r="E44" s="31">
        <f t="shared" si="2"/>
        <v>0</v>
      </c>
      <c r="F44" s="17"/>
      <c r="G44" s="32">
        <f t="shared" si="3"/>
        <v>0</v>
      </c>
    </row>
    <row r="45" spans="1:7" ht="14.25" hidden="1">
      <c r="A45" s="20" t="s">
        <v>23</v>
      </c>
      <c r="B45" s="21" t="s">
        <v>24</v>
      </c>
      <c r="C45" s="21"/>
      <c r="D45" s="18">
        <v>18</v>
      </c>
      <c r="E45" s="31">
        <f t="shared" si="2"/>
        <v>0</v>
      </c>
      <c r="F45" s="17"/>
      <c r="G45" s="32">
        <f t="shared" si="3"/>
        <v>0</v>
      </c>
    </row>
    <row r="46" spans="1:7" ht="14.25" hidden="1">
      <c r="A46" s="20" t="s">
        <v>25</v>
      </c>
      <c r="B46" s="21" t="s">
        <v>26</v>
      </c>
      <c r="C46" s="21"/>
      <c r="D46" s="18">
        <v>9</v>
      </c>
      <c r="E46" s="31">
        <f t="shared" si="2"/>
        <v>0</v>
      </c>
      <c r="F46" s="17"/>
      <c r="G46" s="32">
        <f t="shared" si="3"/>
        <v>0</v>
      </c>
    </row>
    <row r="47" spans="1:7" ht="14.25" hidden="1">
      <c r="A47" s="20" t="s">
        <v>27</v>
      </c>
      <c r="B47" s="21" t="s">
        <v>28</v>
      </c>
      <c r="C47" s="21"/>
      <c r="D47" s="18">
        <v>21.6</v>
      </c>
      <c r="E47" s="31">
        <f t="shared" si="2"/>
        <v>0</v>
      </c>
      <c r="F47" s="17"/>
      <c r="G47" s="32">
        <f t="shared" si="3"/>
        <v>0</v>
      </c>
    </row>
    <row r="48" spans="1:7" ht="14.25" hidden="1">
      <c r="A48" s="20" t="s">
        <v>29</v>
      </c>
      <c r="B48" s="21" t="s">
        <v>30</v>
      </c>
      <c r="C48" s="21"/>
      <c r="D48" s="18">
        <v>21.6</v>
      </c>
      <c r="E48" s="31">
        <f t="shared" si="2"/>
        <v>0</v>
      </c>
      <c r="F48" s="17"/>
      <c r="G48" s="32">
        <f t="shared" si="3"/>
        <v>0</v>
      </c>
    </row>
    <row r="49" spans="1:7" ht="14.25" hidden="1">
      <c r="A49" s="20" t="s">
        <v>31</v>
      </c>
      <c r="B49" s="21" t="s">
        <v>32</v>
      </c>
      <c r="C49" s="21"/>
      <c r="D49" s="18">
        <v>21.6</v>
      </c>
      <c r="E49" s="31">
        <f t="shared" si="2"/>
        <v>0</v>
      </c>
      <c r="F49" s="17"/>
      <c r="G49" s="32">
        <f t="shared" si="3"/>
        <v>0</v>
      </c>
    </row>
    <row r="50" spans="1:7" ht="14.25" hidden="1">
      <c r="A50" s="20" t="s">
        <v>33</v>
      </c>
      <c r="B50" s="21" t="s">
        <v>34</v>
      </c>
      <c r="C50" s="21"/>
      <c r="D50" s="18">
        <v>21.6</v>
      </c>
      <c r="E50" s="31">
        <f t="shared" si="2"/>
        <v>0</v>
      </c>
      <c r="F50" s="17"/>
      <c r="G50" s="32">
        <f t="shared" si="3"/>
        <v>0</v>
      </c>
    </row>
    <row r="51" spans="1:7" ht="15" hidden="1">
      <c r="A51" s="23" t="s">
        <v>35</v>
      </c>
      <c r="B51" s="25"/>
      <c r="C51" s="25">
        <f>SUM(C35:C50)</f>
        <v>0</v>
      </c>
      <c r="D51" s="26">
        <v>0</v>
      </c>
      <c r="E51" s="25">
        <f>SUM(E35:E50)</f>
        <v>0</v>
      </c>
      <c r="F51" s="25">
        <f>SUM(F35:F50)</f>
        <v>0</v>
      </c>
      <c r="G51" s="25">
        <f>SUM(G35:G50)</f>
        <v>0</v>
      </c>
    </row>
    <row r="52" spans="1:7" ht="14.25" hidden="1">
      <c r="A52" s="33"/>
      <c r="B52" s="17"/>
      <c r="C52" s="17"/>
      <c r="D52" s="34"/>
      <c r="E52" s="17"/>
      <c r="F52" s="17"/>
      <c r="G52" s="17"/>
    </row>
    <row r="53" spans="1:7" ht="15.75" hidden="1">
      <c r="A53" s="28" t="s">
        <v>38</v>
      </c>
      <c r="B53" s="29"/>
      <c r="C53" s="29"/>
      <c r="D53" s="34"/>
      <c r="E53" s="17"/>
      <c r="F53" s="17"/>
      <c r="G53" s="17"/>
    </row>
    <row r="54" spans="1:7" ht="14.25">
      <c r="A54" s="35"/>
      <c r="B54" s="19"/>
      <c r="C54" s="19"/>
      <c r="D54" s="19"/>
      <c r="E54" s="19"/>
      <c r="F54" s="19"/>
      <c r="G54" s="19"/>
    </row>
    <row r="55" spans="1:7" ht="15">
      <c r="A55" s="36" t="s">
        <v>39</v>
      </c>
      <c r="B55" s="37"/>
      <c r="C55" s="37"/>
      <c r="D55" s="37"/>
      <c r="E55" s="37"/>
      <c r="F55" s="37"/>
      <c r="G55" s="19"/>
    </row>
    <row r="56" spans="1:7" ht="15">
      <c r="A56" s="36"/>
      <c r="B56" s="37" t="s">
        <v>40</v>
      </c>
      <c r="C56" s="37"/>
      <c r="D56" s="37"/>
      <c r="E56" s="37"/>
      <c r="F56" s="37"/>
      <c r="G56" s="19"/>
    </row>
    <row r="57" spans="1:7" ht="15">
      <c r="A57" s="36"/>
      <c r="B57" s="37" t="s">
        <v>41</v>
      </c>
      <c r="C57" s="37"/>
      <c r="D57" s="37"/>
      <c r="E57" s="18"/>
      <c r="F57" s="37"/>
      <c r="G57" s="19"/>
    </row>
    <row r="58" spans="1:7" ht="15">
      <c r="A58" s="36"/>
      <c r="B58" s="37" t="s">
        <v>42</v>
      </c>
      <c r="C58" s="37"/>
      <c r="D58" s="37"/>
      <c r="E58" s="18"/>
      <c r="F58" s="37"/>
      <c r="G58" s="19"/>
    </row>
    <row r="59" spans="1:7" ht="14.25">
      <c r="E59" s="18"/>
    </row>
    <row r="60" spans="1:7" ht="14.25">
      <c r="E60" s="18"/>
    </row>
    <row r="61" spans="1:7" ht="14.25">
      <c r="E61" s="18"/>
    </row>
    <row r="62" spans="1:7" ht="14.25">
      <c r="E62" s="18"/>
    </row>
    <row r="63" spans="1:7" ht="14.25">
      <c r="E63" s="18"/>
    </row>
    <row r="64" spans="1:7" ht="14.25">
      <c r="E64" s="18"/>
    </row>
    <row r="65" spans="5:5" ht="14.25">
      <c r="E65" s="18"/>
    </row>
  </sheetData>
  <mergeCells count="6">
    <mergeCell ref="A32:G32"/>
    <mergeCell ref="A1:H1"/>
    <mergeCell ref="A2:H2"/>
    <mergeCell ref="A3:H3"/>
    <mergeCell ref="C6:E6"/>
    <mergeCell ref="A8:H8"/>
  </mergeCells>
  <printOptions horizontalCentered="1"/>
  <pageMargins left="0" right="0" top="0.5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ECONOMIC DEV</vt:lpstr>
      <vt:lpstr>'ECONOMIC DEV'!Print_Area</vt:lpstr>
    </vt:vector>
  </TitlesOfParts>
  <Company>County of Hidalgo,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Eliazar Bazan Jr.</cp:lastModifiedBy>
  <dcterms:created xsi:type="dcterms:W3CDTF">2018-08-24T15:13:37Z</dcterms:created>
  <dcterms:modified xsi:type="dcterms:W3CDTF">2018-08-24T15:40:20Z</dcterms:modified>
</cp:coreProperties>
</file>